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26 сессия\Реш. № 247 О внесен. изм. в местный бюджет\"/>
    </mc:Choice>
  </mc:AlternateContent>
  <xr:revisionPtr revIDLastSave="0" documentId="13_ncr:1_{5D265F6B-E1AF-46A8-8DD7-867367FB622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59" i="1" s="1"/>
  <c r="D60" i="1"/>
  <c r="D58" i="1"/>
  <c r="D57" i="1"/>
  <c r="D54" i="1" s="1"/>
  <c r="D56" i="1"/>
  <c r="D52" i="1"/>
  <c r="D51" i="1"/>
  <c r="D49" i="1" s="1"/>
  <c r="D50" i="1"/>
  <c r="D48" i="1"/>
  <c r="D47" i="1"/>
  <c r="D45" i="1"/>
  <c r="D44" i="1"/>
  <c r="D43" i="1"/>
  <c r="D42" i="1"/>
  <c r="D39" i="1"/>
  <c r="D38" i="1"/>
  <c r="D37" i="1"/>
  <c r="D36" i="1"/>
  <c r="D33" i="1" s="1"/>
  <c r="D35" i="1"/>
  <c r="D34" i="1"/>
  <c r="D32" i="1"/>
  <c r="D29" i="1" s="1"/>
  <c r="D31" i="1"/>
  <c r="D28" i="1"/>
  <c r="D27" i="1"/>
  <c r="D25" i="1"/>
  <c r="D23" i="1"/>
  <c r="D22" i="1"/>
  <c r="D21" i="1"/>
  <c r="D18" i="1" s="1"/>
  <c r="D20" i="1"/>
  <c r="D19" i="1"/>
  <c r="D16" i="1" l="1"/>
</calcChain>
</file>

<file path=xl/sharedStrings.xml><?xml version="1.0" encoding="utf-8"?>
<sst xmlns="http://schemas.openxmlformats.org/spreadsheetml/2006/main" count="145" uniqueCount="74">
  <si>
    <t xml:space="preserve">                                                                                                                   ПРИЛОЖЕНИЕ  №4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</si>
  <si>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</si>
  <si>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</si>
  <si>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</si>
  <si>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23 декабря 2021 года  № 163</t>
  </si>
  <si>
    <t>Распределение бюджетных ассигнований по разделам и подразделам классификации расходов бюджетов на 2022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</si>
  <si>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</si>
  <si>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</si>
  <si>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</si>
  <si>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</si>
  <si>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</si>
  <si>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</si>
  <si>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</si>
  <si>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</si>
  <si>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</si>
  <si>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</si>
  <si>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</si>
  <si>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</si>
  <si>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</si>
  <si>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</si>
  <si>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</si>
  <si>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</si>
  <si>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</si>
  <si>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</si>
  <si>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</si>
  <si>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</si>
  <si>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</si>
  <si>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</si>
  <si>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</si>
  <si>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</si>
  <si>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</si>
  <si>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</si>
  <si>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</si>
  <si>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</si>
  <si>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</si>
  <si>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</si>
  <si>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</si>
  <si>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</si>
  <si>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</si>
  <si>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</si>
  <si>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</si>
  <si>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</si>
  <si>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</si>
  <si>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</si>
  <si>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</si>
  <si>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</si>
  <si>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</si>
  <si>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</si>
  <si>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</si>
  <si>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</si>
  <si>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</si>
  <si>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</si>
  <si>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</si>
  <si>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</si>
  <si>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</si>
  <si>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</si>
  <si>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</si>
  <si>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</si>
  <si>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</si>
  <si>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</si>
  <si>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</si>
  <si>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</si>
  <si>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</si>
  <si>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</si>
  <si>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</si>
  <si>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</si>
  <si>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</si>
  <si>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</si>
  <si>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</si>
  <si>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</si>
  <si>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</si>
  <si>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</si>
  <si>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».</t>
  </si>
  <si>
    <t xml:space="preserve">                                                                                                                     от 23 июня 2022 года  № 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</si>
</sst>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 applyAlignment="1"/>
    <xf numFmtId="0" fontId="5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/>
    <xf numFmtId="164" fontId="9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view="pageBreakPreview" topLeftCell="A46" zoomScaleNormal="100" zoomScaleSheetLayoutView="100" zoomScalePageLayoutView="95" workbookViewId="0">
      <selection activeCell="A69" sqref="A69:D70"/>
    </sheetView>
  </sheetViews>
  <sheetFormatPr defaultColWidth="9.85546875" defaultRowHeight="15" x14ac:dyDescent="0.25"/>
  <cols>
    <col min="1" max="1" width="81.28515625" customWidth="1"/>
    <col min="2" max="2" width="7.140625" style="1" customWidth="1"/>
    <col min="3" max="3" width="6.42578125" style="1" customWidth="1"/>
    <col min="4" max="4" width="13.5703125" style="2" customWidth="1"/>
    <col min="1023" max="1024" width="11.5703125" customWidth="1"/>
  </cols>
  <sheetData>
    <row r="1" spans="1:5" ht="15.75" x14ac:dyDescent="0.25">
      <c r="A1" s="27" t="s">
        <v>0</v>
      </c>
      <c r="B1" s="27"/>
      <c r="C1" s="27"/>
      <c r="D1" s="27"/>
      <c r="E1" s="3"/>
    </row>
    <row r="2" spans="1:5" ht="15.75" x14ac:dyDescent="0.25">
      <c r="A2" s="27" t="s">
        <v>1</v>
      </c>
      <c r="B2" s="27"/>
      <c r="C2" s="27"/>
      <c r="D2" s="27"/>
      <c r="E2" s="3"/>
    </row>
    <row r="3" spans="1:5" ht="15.75" x14ac:dyDescent="0.25">
      <c r="A3" s="27" t="s">
        <v>2</v>
      </c>
      <c r="B3" s="27"/>
      <c r="C3" s="27"/>
      <c r="D3" s="27"/>
      <c r="E3" s="3"/>
    </row>
    <row r="4" spans="1:5" ht="15.75" x14ac:dyDescent="0.25">
      <c r="A4" s="27" t="s">
        <v>73</v>
      </c>
      <c r="B4" s="27"/>
      <c r="C4" s="27"/>
      <c r="D4" s="27"/>
      <c r="E4" s="3"/>
    </row>
    <row r="5" spans="1:5" ht="15.75" x14ac:dyDescent="0.25">
      <c r="B5" s="4"/>
      <c r="C5" s="5"/>
      <c r="D5" s="4"/>
      <c r="E5" s="3"/>
    </row>
    <row r="6" spans="1:5" ht="18.75" x14ac:dyDescent="0.3">
      <c r="A6" s="27" t="s">
        <v>3</v>
      </c>
      <c r="B6" s="27"/>
      <c r="C6" s="27"/>
      <c r="D6" s="27"/>
      <c r="E6" s="6"/>
    </row>
    <row r="7" spans="1:5" ht="15.75" x14ac:dyDescent="0.25">
      <c r="A7" s="27" t="s">
        <v>1</v>
      </c>
      <c r="B7" s="27"/>
      <c r="C7" s="27"/>
      <c r="D7" s="27"/>
      <c r="E7" s="3"/>
    </row>
    <row r="8" spans="1:5" ht="15.75" x14ac:dyDescent="0.25">
      <c r="A8" s="27" t="s">
        <v>2</v>
      </c>
      <c r="B8" s="27"/>
      <c r="C8" s="27"/>
      <c r="D8" s="27"/>
      <c r="E8" s="3"/>
    </row>
    <row r="9" spans="1:5" ht="15.75" x14ac:dyDescent="0.25">
      <c r="A9" s="27" t="s">
        <v>4</v>
      </c>
      <c r="B9" s="27"/>
      <c r="C9" s="27"/>
      <c r="D9" s="27"/>
      <c r="E9" s="3"/>
    </row>
    <row r="12" spans="1:5" ht="46.5" customHeight="1" x14ac:dyDescent="0.3">
      <c r="A12" s="28" t="s">
        <v>5</v>
      </c>
      <c r="B12" s="28"/>
      <c r="C12" s="28"/>
      <c r="D12" s="28"/>
    </row>
    <row r="14" spans="1:5" ht="15" customHeight="1" x14ac:dyDescent="0.25">
      <c r="A14" s="29" t="s">
        <v>6</v>
      </c>
      <c r="B14" s="30" t="s">
        <v>7</v>
      </c>
      <c r="C14" s="30" t="s">
        <v>8</v>
      </c>
      <c r="D14" s="31" t="s">
        <v>9</v>
      </c>
    </row>
    <row r="15" spans="1:5" x14ac:dyDescent="0.25">
      <c r="A15" s="29"/>
      <c r="B15" s="30"/>
      <c r="C15" s="30"/>
      <c r="D15" s="31"/>
    </row>
    <row r="16" spans="1:5" ht="27.4" customHeight="1" x14ac:dyDescent="0.25">
      <c r="A16" s="7" t="s">
        <v>10</v>
      </c>
      <c r="B16" s="8"/>
      <c r="C16" s="8"/>
      <c r="D16" s="9">
        <f>D18+D27+D29+D33+D42+D49+D54+D59+D63+D65+D39+D52</f>
        <v>2790015.5</v>
      </c>
    </row>
    <row r="17" spans="1:4" ht="18.95" customHeight="1" x14ac:dyDescent="0.25">
      <c r="A17" s="10" t="s">
        <v>11</v>
      </c>
      <c r="B17" s="11"/>
      <c r="C17" s="11"/>
      <c r="D17" s="9"/>
    </row>
    <row r="18" spans="1:4" ht="21.2" customHeight="1" x14ac:dyDescent="0.25">
      <c r="A18" s="7" t="s">
        <v>12</v>
      </c>
      <c r="B18" s="12" t="s">
        <v>13</v>
      </c>
      <c r="C18" s="12" t="s">
        <v>14</v>
      </c>
      <c r="D18" s="9">
        <f>D19+D20+D21+D22+D23+D25+D26+D24</f>
        <v>226309.49999999997</v>
      </c>
    </row>
    <row r="19" spans="1:4" ht="19.7" customHeight="1" x14ac:dyDescent="0.25">
      <c r="A19" s="10" t="s">
        <v>15</v>
      </c>
      <c r="B19" s="13" t="s">
        <v>13</v>
      </c>
      <c r="C19" s="13" t="s">
        <v>16</v>
      </c>
      <c r="D19" s="14">
        <f>1740.8+270.9+112.1</f>
        <v>2123.7999999999997</v>
      </c>
    </row>
    <row r="20" spans="1:4" ht="29.85" customHeight="1" x14ac:dyDescent="0.25">
      <c r="A20" s="10" t="s">
        <v>17</v>
      </c>
      <c r="B20" s="13" t="s">
        <v>13</v>
      </c>
      <c r="C20" s="13" t="s">
        <v>18</v>
      </c>
      <c r="D20" s="14">
        <f>3849.5+234.5+279+97+36.5-225.4-360-1000</f>
        <v>2911.1000000000004</v>
      </c>
    </row>
    <row r="21" spans="1:4" ht="28.35" customHeight="1" x14ac:dyDescent="0.25">
      <c r="A21" s="15" t="s">
        <v>19</v>
      </c>
      <c r="B21" s="13" t="s">
        <v>13</v>
      </c>
      <c r="C21" s="13" t="s">
        <v>20</v>
      </c>
      <c r="D21" s="16">
        <f>92389.2+11688+4551.5+78.2+438.4+78.2-190-191.1-65.2+378.8+27.1+3.6-25</f>
        <v>109161.7</v>
      </c>
    </row>
    <row r="22" spans="1:4" ht="18.95" customHeight="1" x14ac:dyDescent="0.25">
      <c r="A22" s="10" t="s">
        <v>21</v>
      </c>
      <c r="B22" s="13" t="s">
        <v>13</v>
      </c>
      <c r="C22" s="13" t="s">
        <v>22</v>
      </c>
      <c r="D22" s="16">
        <f>110.5+36.7</f>
        <v>147.19999999999999</v>
      </c>
    </row>
    <row r="23" spans="1:4" ht="32.25" customHeight="1" x14ac:dyDescent="0.25">
      <c r="A23" s="10" t="s">
        <v>23</v>
      </c>
      <c r="B23" s="13" t="s">
        <v>13</v>
      </c>
      <c r="C23" s="13" t="s">
        <v>24</v>
      </c>
      <c r="D23" s="16">
        <f>34662.1+5.2</f>
        <v>34667.299999999996</v>
      </c>
    </row>
    <row r="24" spans="1:4" ht="15.75" x14ac:dyDescent="0.25">
      <c r="A24" s="10" t="s">
        <v>25</v>
      </c>
      <c r="B24" s="13" t="s">
        <v>13</v>
      </c>
      <c r="C24" s="13" t="s">
        <v>26</v>
      </c>
      <c r="D24" s="16">
        <v>1000</v>
      </c>
    </row>
    <row r="25" spans="1:4" ht="19.7" customHeight="1" x14ac:dyDescent="0.25">
      <c r="A25" s="10" t="s">
        <v>27</v>
      </c>
      <c r="B25" s="13" t="s">
        <v>13</v>
      </c>
      <c r="C25" s="13">
        <v>11</v>
      </c>
      <c r="D25" s="16">
        <f>2587.8-1700-40.5</f>
        <v>847.30000000000018</v>
      </c>
    </row>
    <row r="26" spans="1:4" ht="19.7" customHeight="1" x14ac:dyDescent="0.25">
      <c r="A26" s="10" t="s">
        <v>28</v>
      </c>
      <c r="B26" s="13" t="s">
        <v>13</v>
      </c>
      <c r="C26" s="13">
        <v>13</v>
      </c>
      <c r="D26" s="16">
        <v>75451.100000000006</v>
      </c>
    </row>
    <row r="27" spans="1:4" ht="19.7" customHeight="1" x14ac:dyDescent="0.25">
      <c r="A27" s="7" t="s">
        <v>29</v>
      </c>
      <c r="B27" s="12" t="s">
        <v>16</v>
      </c>
      <c r="C27" s="12" t="s">
        <v>14</v>
      </c>
      <c r="D27" s="9">
        <f>D28</f>
        <v>65</v>
      </c>
    </row>
    <row r="28" spans="1:4" ht="19.7" customHeight="1" x14ac:dyDescent="0.25">
      <c r="A28" s="10" t="s">
        <v>30</v>
      </c>
      <c r="B28" s="13" t="s">
        <v>16</v>
      </c>
      <c r="C28" s="13" t="s">
        <v>20</v>
      </c>
      <c r="D28" s="16">
        <f>40+25</f>
        <v>65</v>
      </c>
    </row>
    <row r="29" spans="1:4" ht="19.7" customHeight="1" x14ac:dyDescent="0.25">
      <c r="A29" s="7" t="s">
        <v>31</v>
      </c>
      <c r="B29" s="12" t="s">
        <v>18</v>
      </c>
      <c r="C29" s="12" t="s">
        <v>14</v>
      </c>
      <c r="D29" s="9">
        <f>D30+D31+D32</f>
        <v>28858.2</v>
      </c>
    </row>
    <row r="30" spans="1:4" ht="20.45" customHeight="1" x14ac:dyDescent="0.25">
      <c r="A30" s="10" t="s">
        <v>32</v>
      </c>
      <c r="B30" s="13" t="s">
        <v>18</v>
      </c>
      <c r="C30" s="13" t="s">
        <v>33</v>
      </c>
      <c r="D30" s="16">
        <v>55</v>
      </c>
    </row>
    <row r="31" spans="1:4" ht="29.85" customHeight="1" x14ac:dyDescent="0.25">
      <c r="A31" s="10" t="s">
        <v>34</v>
      </c>
      <c r="B31" s="13" t="s">
        <v>18</v>
      </c>
      <c r="C31" s="13" t="s">
        <v>35</v>
      </c>
      <c r="D31" s="16">
        <f>24289+935.4+1462.5+1058.8+345.5</f>
        <v>28091.200000000001</v>
      </c>
    </row>
    <row r="32" spans="1:4" ht="29.85" customHeight="1" x14ac:dyDescent="0.25">
      <c r="A32" s="10" t="s">
        <v>36</v>
      </c>
      <c r="B32" s="13" t="s">
        <v>18</v>
      </c>
      <c r="C32" s="13">
        <v>14</v>
      </c>
      <c r="D32" s="16">
        <f>489+223</f>
        <v>712</v>
      </c>
    </row>
    <row r="33" spans="1:4" ht="17.25" customHeight="1" x14ac:dyDescent="0.25">
      <c r="A33" s="7" t="s">
        <v>37</v>
      </c>
      <c r="B33" s="12" t="s">
        <v>20</v>
      </c>
      <c r="C33" s="12" t="s">
        <v>14</v>
      </c>
      <c r="D33" s="9">
        <f>D34+D35+D36+D37+D38</f>
        <v>26760</v>
      </c>
    </row>
    <row r="34" spans="1:4" ht="17.25" customHeight="1" x14ac:dyDescent="0.25">
      <c r="A34" s="10" t="s">
        <v>38</v>
      </c>
      <c r="B34" s="13" t="s">
        <v>20</v>
      </c>
      <c r="C34" s="13" t="s">
        <v>22</v>
      </c>
      <c r="D34" s="16">
        <f>4816.8+128.3+49.3</f>
        <v>4994.4000000000005</v>
      </c>
    </row>
    <row r="35" spans="1:4" ht="17.25" customHeight="1" x14ac:dyDescent="0.25">
      <c r="A35" s="10" t="s">
        <v>39</v>
      </c>
      <c r="B35" s="13" t="s">
        <v>20</v>
      </c>
      <c r="C35" s="13" t="s">
        <v>40</v>
      </c>
      <c r="D35" s="16">
        <f>7189.9+800</f>
        <v>7989.9</v>
      </c>
    </row>
    <row r="36" spans="1:4" ht="17.25" customHeight="1" x14ac:dyDescent="0.25">
      <c r="A36" s="10" t="s">
        <v>41</v>
      </c>
      <c r="B36" s="13" t="s">
        <v>20</v>
      </c>
      <c r="C36" s="13" t="s">
        <v>33</v>
      </c>
      <c r="D36" s="16">
        <f>3707.1+800+265.1</f>
        <v>4772.2000000000007</v>
      </c>
    </row>
    <row r="37" spans="1:4" ht="17.25" customHeight="1" x14ac:dyDescent="0.25">
      <c r="A37" s="10" t="s">
        <v>42</v>
      </c>
      <c r="B37" s="13" t="s">
        <v>20</v>
      </c>
      <c r="C37" s="13">
        <v>10</v>
      </c>
      <c r="D37" s="16">
        <f>5358.5+919</f>
        <v>6277.5</v>
      </c>
    </row>
    <row r="38" spans="1:4" ht="17.25" customHeight="1" x14ac:dyDescent="0.25">
      <c r="A38" s="10" t="s">
        <v>43</v>
      </c>
      <c r="B38" s="13" t="s">
        <v>20</v>
      </c>
      <c r="C38" s="13">
        <v>12</v>
      </c>
      <c r="D38" s="16">
        <f>1805+4400+200-160-919-2600</f>
        <v>2726</v>
      </c>
    </row>
    <row r="39" spans="1:4" ht="19.7" customHeight="1" x14ac:dyDescent="0.25">
      <c r="A39" s="7" t="s">
        <v>44</v>
      </c>
      <c r="B39" s="12" t="s">
        <v>22</v>
      </c>
      <c r="C39" s="12" t="s">
        <v>14</v>
      </c>
      <c r="D39" s="9">
        <f>D41+D40</f>
        <v>12111.1</v>
      </c>
    </row>
    <row r="40" spans="1:4" ht="19.7" customHeight="1" x14ac:dyDescent="0.25">
      <c r="A40" s="10" t="s">
        <v>45</v>
      </c>
      <c r="B40" s="13" t="s">
        <v>22</v>
      </c>
      <c r="C40" s="13" t="s">
        <v>16</v>
      </c>
      <c r="D40" s="16">
        <v>11111.1</v>
      </c>
    </row>
    <row r="41" spans="1:4" ht="19.7" customHeight="1" x14ac:dyDescent="0.25">
      <c r="A41" s="10" t="s">
        <v>46</v>
      </c>
      <c r="B41" s="13" t="s">
        <v>22</v>
      </c>
      <c r="C41" s="13" t="s">
        <v>18</v>
      </c>
      <c r="D41" s="16">
        <v>1000</v>
      </c>
    </row>
    <row r="42" spans="1:4" ht="19.7" customHeight="1" x14ac:dyDescent="0.25">
      <c r="A42" s="7" t="s">
        <v>47</v>
      </c>
      <c r="B42" s="12" t="s">
        <v>26</v>
      </c>
      <c r="C42" s="12" t="s">
        <v>14</v>
      </c>
      <c r="D42" s="9">
        <f>SUM(D43:D48)</f>
        <v>2038066.2999999998</v>
      </c>
    </row>
    <row r="43" spans="1:4" ht="19.7" customHeight="1" x14ac:dyDescent="0.25">
      <c r="A43" s="10" t="s">
        <v>48</v>
      </c>
      <c r="B43" s="13" t="s">
        <v>26</v>
      </c>
      <c r="C43" s="13" t="s">
        <v>13</v>
      </c>
      <c r="D43" s="16">
        <f>497093.8+910-698.3+6676.1</f>
        <v>503981.6</v>
      </c>
    </row>
    <row r="44" spans="1:4" ht="19.7" customHeight="1" x14ac:dyDescent="0.25">
      <c r="A44" s="10" t="s">
        <v>49</v>
      </c>
      <c r="B44" s="13" t="s">
        <v>26</v>
      </c>
      <c r="C44" s="13" t="s">
        <v>16</v>
      </c>
      <c r="D44" s="16">
        <f>1220051-15469.3-814.1-7000-910+53105-1232.7-6676.1</f>
        <v>1241053.7999999998</v>
      </c>
    </row>
    <row r="45" spans="1:4" ht="19.7" customHeight="1" x14ac:dyDescent="0.25">
      <c r="A45" s="10" t="s">
        <v>50</v>
      </c>
      <c r="B45" s="13" t="s">
        <v>26</v>
      </c>
      <c r="C45" s="13" t="s">
        <v>18</v>
      </c>
      <c r="D45" s="16">
        <f>169035.3+125-11.4+0.5+5204.9+812.4-72</f>
        <v>175094.69999999998</v>
      </c>
    </row>
    <row r="46" spans="1:4" ht="18.95" customHeight="1" x14ac:dyDescent="0.25">
      <c r="A46" s="10" t="s">
        <v>51</v>
      </c>
      <c r="B46" s="13" t="s">
        <v>26</v>
      </c>
      <c r="C46" s="13" t="s">
        <v>22</v>
      </c>
      <c r="D46" s="16">
        <v>110.4</v>
      </c>
    </row>
    <row r="47" spans="1:4" ht="18.95" customHeight="1" x14ac:dyDescent="0.25">
      <c r="A47" s="10" t="s">
        <v>52</v>
      </c>
      <c r="B47" s="13" t="s">
        <v>26</v>
      </c>
      <c r="C47" s="13" t="s">
        <v>26</v>
      </c>
      <c r="D47" s="16">
        <f>19734-4201.1+394.2</f>
        <v>15927.1</v>
      </c>
    </row>
    <row r="48" spans="1:4" ht="18.95" customHeight="1" x14ac:dyDescent="0.25">
      <c r="A48" s="10" t="s">
        <v>53</v>
      </c>
      <c r="B48" s="13" t="s">
        <v>26</v>
      </c>
      <c r="C48" s="13" t="s">
        <v>33</v>
      </c>
      <c r="D48" s="16">
        <f>88798.7+1271.9+255.2+498.1+105.6+3170.2+928+16.1+4879.6+44.3+1931</f>
        <v>101898.70000000001</v>
      </c>
    </row>
    <row r="49" spans="1:4" ht="18.95" customHeight="1" x14ac:dyDescent="0.25">
      <c r="A49" s="7" t="s">
        <v>54</v>
      </c>
      <c r="B49" s="12" t="s">
        <v>40</v>
      </c>
      <c r="C49" s="12" t="s">
        <v>14</v>
      </c>
      <c r="D49" s="9">
        <f>SUM(D50:D51)</f>
        <v>82251.5</v>
      </c>
    </row>
    <row r="50" spans="1:4" ht="18" customHeight="1" x14ac:dyDescent="0.25">
      <c r="A50" s="10" t="s">
        <v>55</v>
      </c>
      <c r="B50" s="13" t="s">
        <v>40</v>
      </c>
      <c r="C50" s="13" t="s">
        <v>13</v>
      </c>
      <c r="D50" s="16">
        <f>41104.6+166.7+37.4+635.6+156+550+702.8+2424.2+72+283.5</f>
        <v>46132.799999999996</v>
      </c>
    </row>
    <row r="51" spans="1:4" ht="18" customHeight="1" x14ac:dyDescent="0.25">
      <c r="A51" s="10" t="s">
        <v>56</v>
      </c>
      <c r="B51" s="13" t="s">
        <v>40</v>
      </c>
      <c r="C51" s="13" t="s">
        <v>20</v>
      </c>
      <c r="D51" s="16">
        <f>34778.4+256.8+106.2+977.3</f>
        <v>36118.700000000004</v>
      </c>
    </row>
    <row r="52" spans="1:4" s="17" customFormat="1" ht="18" customHeight="1" x14ac:dyDescent="0.25">
      <c r="A52" s="7" t="s">
        <v>57</v>
      </c>
      <c r="B52" s="12" t="s">
        <v>33</v>
      </c>
      <c r="C52" s="12" t="s">
        <v>14</v>
      </c>
      <c r="D52" s="9">
        <f>D53</f>
        <v>12750</v>
      </c>
    </row>
    <row r="53" spans="1:4" ht="18" customHeight="1" x14ac:dyDescent="0.25">
      <c r="A53" s="10" t="s">
        <v>58</v>
      </c>
      <c r="B53" s="13" t="s">
        <v>33</v>
      </c>
      <c r="C53" s="13" t="s">
        <v>16</v>
      </c>
      <c r="D53" s="16">
        <v>12750</v>
      </c>
    </row>
    <row r="54" spans="1:4" ht="18" customHeight="1" x14ac:dyDescent="0.25">
      <c r="A54" s="7" t="s">
        <v>59</v>
      </c>
      <c r="B54" s="12">
        <v>10</v>
      </c>
      <c r="C54" s="12" t="s">
        <v>14</v>
      </c>
      <c r="D54" s="9">
        <f>SUM(D55:D58)</f>
        <v>240670.90000000002</v>
      </c>
    </row>
    <row r="55" spans="1:4" ht="18" customHeight="1" x14ac:dyDescent="0.25">
      <c r="A55" s="10" t="s">
        <v>60</v>
      </c>
      <c r="B55" s="13">
        <v>10</v>
      </c>
      <c r="C55" s="13" t="s">
        <v>13</v>
      </c>
      <c r="D55" s="16">
        <v>8500</v>
      </c>
    </row>
    <row r="56" spans="1:4" ht="18" customHeight="1" x14ac:dyDescent="0.25">
      <c r="A56" s="10" t="s">
        <v>61</v>
      </c>
      <c r="B56" s="13">
        <v>10</v>
      </c>
      <c r="C56" s="13" t="s">
        <v>18</v>
      </c>
      <c r="D56" s="16">
        <f>11985.5+40.5</f>
        <v>12026</v>
      </c>
    </row>
    <row r="57" spans="1:4" ht="18" customHeight="1" x14ac:dyDescent="0.25">
      <c r="A57" s="10" t="s">
        <v>62</v>
      </c>
      <c r="B57" s="13">
        <v>10</v>
      </c>
      <c r="C57" s="13" t="s">
        <v>20</v>
      </c>
      <c r="D57" s="16">
        <f>188804.6+1159.3-1629.9+232.1-37561.1+58603.2</f>
        <v>209608.2</v>
      </c>
    </row>
    <row r="58" spans="1:4" ht="18" customHeight="1" x14ac:dyDescent="0.25">
      <c r="A58" s="10" t="s">
        <v>63</v>
      </c>
      <c r="B58" s="13">
        <v>10</v>
      </c>
      <c r="C58" s="13" t="s">
        <v>24</v>
      </c>
      <c r="D58" s="16">
        <f>9392.6+100.1+965.8+78.2</f>
        <v>10536.7</v>
      </c>
    </row>
    <row r="59" spans="1:4" ht="18" customHeight="1" x14ac:dyDescent="0.25">
      <c r="A59" s="7" t="s">
        <v>64</v>
      </c>
      <c r="B59" s="12">
        <v>11</v>
      </c>
      <c r="C59" s="12" t="s">
        <v>14</v>
      </c>
      <c r="D59" s="9">
        <f>D60+D61+D62</f>
        <v>115800</v>
      </c>
    </row>
    <row r="60" spans="1:4" ht="18" customHeight="1" x14ac:dyDescent="0.25">
      <c r="A60" s="10" t="s">
        <v>65</v>
      </c>
      <c r="B60" s="13">
        <v>11</v>
      </c>
      <c r="C60" s="13" t="s">
        <v>13</v>
      </c>
      <c r="D60" s="16">
        <f>96956.1-125+1112.2+595+4864+2628.2+256+1355.1+77.2</f>
        <v>107718.8</v>
      </c>
    </row>
    <row r="61" spans="1:4" ht="18" customHeight="1" x14ac:dyDescent="0.25">
      <c r="A61" s="10" t="s">
        <v>66</v>
      </c>
      <c r="B61" s="13">
        <v>11</v>
      </c>
      <c r="C61" s="13" t="s">
        <v>16</v>
      </c>
      <c r="D61" s="16">
        <v>2910</v>
      </c>
    </row>
    <row r="62" spans="1:4" ht="18" customHeight="1" x14ac:dyDescent="0.25">
      <c r="A62" s="10" t="s">
        <v>67</v>
      </c>
      <c r="B62" s="13">
        <v>11</v>
      </c>
      <c r="C62" s="13" t="s">
        <v>22</v>
      </c>
      <c r="D62" s="16">
        <f>4435+596.9+139.3</f>
        <v>5171.2</v>
      </c>
    </row>
    <row r="63" spans="1:4" ht="18" customHeight="1" x14ac:dyDescent="0.25">
      <c r="A63" s="7" t="s">
        <v>68</v>
      </c>
      <c r="B63" s="12">
        <v>13</v>
      </c>
      <c r="C63" s="12" t="s">
        <v>14</v>
      </c>
      <c r="D63" s="9">
        <f>D64</f>
        <v>3373</v>
      </c>
    </row>
    <row r="64" spans="1:4" ht="18" customHeight="1" x14ac:dyDescent="0.25">
      <c r="A64" s="10" t="s">
        <v>69</v>
      </c>
      <c r="B64" s="13">
        <v>13</v>
      </c>
      <c r="C64" s="13" t="s">
        <v>13</v>
      </c>
      <c r="D64" s="16">
        <f>3367+6</f>
        <v>3373</v>
      </c>
    </row>
    <row r="65" spans="1:4" ht="33" customHeight="1" x14ac:dyDescent="0.25">
      <c r="A65" s="18" t="s">
        <v>70</v>
      </c>
      <c r="B65" s="12">
        <v>14</v>
      </c>
      <c r="C65" s="12" t="s">
        <v>14</v>
      </c>
      <c r="D65" s="9">
        <f>D66</f>
        <v>3000</v>
      </c>
    </row>
    <row r="66" spans="1:4" ht="35.25" customHeight="1" x14ac:dyDescent="0.25">
      <c r="A66" s="19" t="s">
        <v>71</v>
      </c>
      <c r="B66" s="13">
        <v>14</v>
      </c>
      <c r="C66" s="13" t="s">
        <v>13</v>
      </c>
      <c r="D66" s="16">
        <v>3000</v>
      </c>
    </row>
    <row r="67" spans="1:4" ht="18.75" x14ac:dyDescent="0.3">
      <c r="A67" s="20"/>
      <c r="B67" s="21"/>
      <c r="C67" s="21"/>
      <c r="D67" s="22" t="s">
        <v>72</v>
      </c>
    </row>
    <row r="69" spans="1:4" s="25" customFormat="1" ht="18.75" x14ac:dyDescent="0.3">
      <c r="A69" s="23"/>
      <c r="B69" s="24"/>
      <c r="C69" s="24"/>
      <c r="D69"/>
    </row>
    <row r="70" spans="1:4" ht="18.75" x14ac:dyDescent="0.3">
      <c r="A70" s="20"/>
      <c r="D70" s="26"/>
    </row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159</cp:revision>
  <cp:lastPrinted>2022-06-22T08:44:26Z</cp:lastPrinted>
  <dcterms:created xsi:type="dcterms:W3CDTF">2020-01-22T08:48:10Z</dcterms:created>
  <dcterms:modified xsi:type="dcterms:W3CDTF">2022-06-22T08:45:16Z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