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xr:revisionPtr revIDLastSave="0" documentId="13_ncr:1_{0A50FFDA-4DB9-4658-AA73-29C75CE68EEA}" xr6:coauthVersionLast="43" xr6:coauthVersionMax="43" xr10:uidLastSave="{00000000-0000-0000-0000-000000000000}"/>
  <bookViews>
    <workbookView xWindow="-120" yWindow="-120" windowWidth="20730" windowHeight="11160" activeTab="3" xr2:uid="{00000000-000D-0000-FFFF-FFFF00000000}"/>
  </bookViews>
  <sheets>
    <sheet name="Приложение 1" sheetId="1" r:id="rId1"/>
    <sheet name="Приложение 2" sheetId="2" r:id="rId2"/>
    <sheet name="Приложение 3" sheetId="10" r:id="rId3"/>
    <sheet name="приложение 4" sheetId="11" r:id="rId4"/>
  </sheets>
  <definedNames>
    <definedName name="_xlnm._FilterDatabase" localSheetId="0" hidden="1">'Приложение 1'!$A$28:$U$47</definedName>
    <definedName name="_xlnm._FilterDatabase" localSheetId="1" hidden="1">'Приложение 2'!$A$14:$U$23</definedName>
    <definedName name="_xlnm._FilterDatabase" localSheetId="2" hidden="1">'Приложение 3'!$A$13:$K$14</definedName>
    <definedName name="_xlnm.Print_Titles" localSheetId="0">'Приложение 1'!$28:$28</definedName>
    <definedName name="_xlnm.Print_Titles" localSheetId="1">'Приложение 2'!$14:$14</definedName>
    <definedName name="_xlnm.Print_Titles" localSheetId="2">'Приложение 3'!$13:$13</definedName>
    <definedName name="_xlnm.Print_Area" localSheetId="0">'Приложение 1'!$A$13:$S$53</definedName>
    <definedName name="_xlnm.Print_Area" localSheetId="1">'Приложение 2'!$A$1:$AA$29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2" i="10" l="1"/>
  <c r="C32" i="10"/>
  <c r="D31" i="10"/>
  <c r="C31" i="10"/>
  <c r="H46" i="1" s="1"/>
  <c r="D30" i="10"/>
  <c r="C30" i="10"/>
  <c r="H45" i="1" s="1"/>
  <c r="D29" i="10"/>
  <c r="C29" i="10"/>
  <c r="H44" i="1" s="1"/>
  <c r="D28" i="10"/>
  <c r="C28" i="10"/>
  <c r="H43" i="1" s="1"/>
  <c r="D27" i="10"/>
  <c r="C27" i="10"/>
  <c r="H42" i="1" s="1"/>
  <c r="Q42" i="1" s="1"/>
  <c r="D26" i="10"/>
  <c r="C26" i="10"/>
  <c r="H41" i="1" s="1"/>
  <c r="D25" i="10"/>
  <c r="C25" i="10"/>
  <c r="H40" i="1" s="1"/>
  <c r="Q40" i="1" s="1"/>
  <c r="D24" i="10"/>
  <c r="C24" i="10"/>
  <c r="H39" i="1" s="1"/>
  <c r="D23" i="10"/>
  <c r="C23" i="10"/>
  <c r="H38" i="1" s="1"/>
  <c r="Q38" i="1" s="1"/>
  <c r="D22" i="10"/>
  <c r="C22" i="10"/>
  <c r="H37" i="1" s="1"/>
  <c r="D21" i="10"/>
  <c r="C21" i="10"/>
  <c r="H36" i="1" s="1"/>
  <c r="Q36" i="1" s="1"/>
  <c r="D20" i="10"/>
  <c r="C20" i="10"/>
  <c r="H35" i="1" s="1"/>
  <c r="D19" i="10"/>
  <c r="C19" i="10"/>
  <c r="H34" i="1" s="1"/>
  <c r="Q34" i="1" s="1"/>
  <c r="D18" i="10"/>
  <c r="C18" i="10"/>
  <c r="H33" i="1" s="1"/>
  <c r="D17" i="10"/>
  <c r="C17" i="10" s="1"/>
  <c r="H32" i="1" s="1"/>
  <c r="Q32" i="1" s="1"/>
  <c r="D16" i="10"/>
  <c r="C16" i="10" s="1"/>
  <c r="H31" i="1" s="1"/>
  <c r="D15" i="10"/>
  <c r="C15" i="10"/>
  <c r="H30" i="1" s="1"/>
  <c r="Q30" i="1" s="1"/>
  <c r="K14" i="10"/>
  <c r="J14" i="10"/>
  <c r="I14" i="10"/>
  <c r="H14" i="10"/>
  <c r="G14" i="10"/>
  <c r="F14" i="10"/>
  <c r="E14" i="10"/>
  <c r="A14" i="10"/>
  <c r="D33" i="2"/>
  <c r="C33" i="2" s="1"/>
  <c r="H47" i="1" s="1"/>
  <c r="O31" i="2"/>
  <c r="O30" i="2"/>
  <c r="O29" i="2"/>
  <c r="O28" i="2"/>
  <c r="O27" i="2"/>
  <c r="O26" i="2"/>
  <c r="D25" i="2"/>
  <c r="U15" i="2"/>
  <c r="T15" i="2"/>
  <c r="S15" i="2"/>
  <c r="R15" i="2"/>
  <c r="Q15" i="2"/>
  <c r="P15" i="2"/>
  <c r="N15" i="2"/>
  <c r="M15" i="2"/>
  <c r="L15" i="2"/>
  <c r="K15" i="2"/>
  <c r="J15" i="2"/>
  <c r="I15" i="2"/>
  <c r="H15" i="2"/>
  <c r="G15" i="2"/>
  <c r="F15" i="2"/>
  <c r="E15" i="2"/>
  <c r="Q46" i="1"/>
  <c r="Q45" i="1"/>
  <c r="L45" i="1"/>
  <c r="Q44" i="1"/>
  <c r="L44" i="1"/>
  <c r="Q43" i="1"/>
  <c r="L43" i="1"/>
  <c r="L42" i="1"/>
  <c r="Q41" i="1"/>
  <c r="L41" i="1"/>
  <c r="L40" i="1"/>
  <c r="Q39" i="1"/>
  <c r="L39" i="1"/>
  <c r="L38" i="1"/>
  <c r="Q37" i="1"/>
  <c r="L37" i="1"/>
  <c r="L36" i="1"/>
  <c r="Q35" i="1"/>
  <c r="L35" i="1"/>
  <c r="L34" i="1"/>
  <c r="Q33" i="1"/>
  <c r="L33" i="1"/>
  <c r="Q31" i="1"/>
  <c r="L31" i="1"/>
  <c r="L30" i="1"/>
  <c r="P29" i="1"/>
  <c r="O29" i="1"/>
  <c r="N29" i="1"/>
  <c r="M29" i="1"/>
  <c r="K29" i="1"/>
  <c r="J29" i="1"/>
  <c r="I29" i="1"/>
  <c r="G29" i="1"/>
  <c r="D9" i="11" s="1"/>
  <c r="F29" i="1"/>
  <c r="L47" i="1" l="1"/>
  <c r="Q47" i="1"/>
  <c r="H29" i="1"/>
  <c r="L32" i="1"/>
  <c r="L29" i="1" s="1"/>
  <c r="D15" i="2"/>
  <c r="O15" i="2"/>
  <c r="C14" i="10"/>
  <c r="D14" i="10"/>
  <c r="Q29" i="1" l="1"/>
  <c r="N9" i="11"/>
  <c r="C15" i="2"/>
</calcChain>
</file>

<file path=xl/sharedStrings.xml><?xml version="1.0" encoding="utf-8"?>
<sst xmlns="http://schemas.openxmlformats.org/spreadsheetml/2006/main" count="258" uniqueCount="132">
  <si>
    <t>Почтовый адрес многоквартирного дома (далее - МКД)                        с указанием населенного пункта</t>
  </si>
  <si>
    <t>Почтовый адрес                                      многоквартирного дома (далее - МКД)                                с указанием населенного пункта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</si>
  <si>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</t>
  </si>
  <si>
    <t>№ п/п</t>
  </si>
  <si>
    <t>Общая площадь МКД</t>
  </si>
  <si>
    <t>в том числе:</t>
  </si>
  <si>
    <t>средства государственной поддержки</t>
  </si>
  <si>
    <t>средства муниципальной поддержки</t>
  </si>
  <si>
    <t>кв. м</t>
  </si>
  <si>
    <t>чел.</t>
  </si>
  <si>
    <t>руб.</t>
  </si>
  <si>
    <t>Х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</si>
  <si>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</si>
  <si>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</si>
  <si>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</si>
  <si>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</si>
  <si>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</si>
  <si>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</si>
  <si>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ед.</t>
  </si>
  <si>
    <t>заемные и кредитные                                           средства</t>
  </si>
  <si>
    <t>(руб./кв.м)</t>
  </si>
  <si>
    <t>этажей</t>
  </si>
  <si>
    <t>многоквартирных домов для рассмотрения вопроса о включении в региональный</t>
  </si>
  <si>
    <t>прогнозируемый объем поступления взносов в текущем году</t>
  </si>
  <si>
    <t xml:space="preserve"> подъездов</t>
  </si>
  <si>
    <t>Количество</t>
  </si>
  <si>
    <t>удельная (гр.9/гр.7)</t>
  </si>
  <si>
    <t>Российской Федерации</t>
  </si>
  <si>
    <t>Количество граждан, зарегистрированных                  по месту жительства в МКД</t>
  </si>
  <si>
    <t xml:space="preserve">частью 1 (с учетом положений части 5) статьи 166 Жилищного кодекса Российской Федерации, </t>
  </si>
  <si>
    <t>Виды работ, установленные частью 1 (с учетом положений части 5) статьи 166 Жилищного кодекса Российской Федерации</t>
  </si>
  <si>
    <t xml:space="preserve">Краснодарского края </t>
  </si>
  <si>
    <t xml:space="preserve">      </t>
  </si>
  <si>
    <t>всего (сумма показателей граф 10 - 17)</t>
  </si>
  <si>
    <t xml:space="preserve">средства фонда капитального ремонта данного МКД, включающего в себя взносы и пени </t>
  </si>
  <si>
    <t>дополнительные взносы</t>
  </si>
  <si>
    <t>заимствованные средства</t>
  </si>
  <si>
    <t>Почтовый адрес многоквартирного дома (далее - МКД) с указанием населенного пункта</t>
  </si>
  <si>
    <t>из них</t>
  </si>
  <si>
    <t>В том числе</t>
  </si>
  <si>
    <t>Стоимость услуг (работ) по капитальному ремонту</t>
  </si>
  <si>
    <r>
      <t>Планируемый срок завершения работ                                         (квартал, год)</t>
    </r>
    <r>
      <rPr>
        <vertAlign val="superscript"/>
        <sz val="12"/>
        <color indexed="8"/>
        <rFont val="Times New Roman"/>
        <family val="1"/>
        <charset val="204"/>
      </rPr>
      <t xml:space="preserve"> 3)</t>
    </r>
  </si>
  <si>
    <r>
      <t xml:space="preserve">Стоимость работ по капитальному ремонту всего (сумма показателей граф 4,13, 15, 17, 19, 21)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</si>
  <si>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 xml:space="preserve">всего (сумма показателей                   граф 5 - 11)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</si>
  <si>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 xml:space="preserve">электроснабжения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</si>
  <si>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 xml:space="preserve">холодного                               водоснабжения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</si>
  <si>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 xml:space="preserve">в том числе противопожарного водопровода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</si>
  <si>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>водоотведения</t>
    </r>
    <r>
      <rPr>
        <vertAlign val="superscript"/>
        <sz val="12"/>
        <color indexed="8"/>
        <rFont val="Times New Roman"/>
        <family val="1"/>
        <charset val="204"/>
      </rPr>
      <t xml:space="preserve"> 2)</t>
    </r>
  </si>
  <si>
    <r>
      <t>газоснабжения</t>
    </r>
    <r>
      <rPr>
        <vertAlign val="superscript"/>
        <sz val="12"/>
        <color indexed="8"/>
        <rFont val="Times New Roman"/>
        <family val="1"/>
        <charset val="204"/>
      </rPr>
      <t xml:space="preserve"> 2)</t>
    </r>
  </si>
  <si>
    <r>
      <t>теплоснабжения</t>
    </r>
    <r>
      <rPr>
        <vertAlign val="superscript"/>
        <sz val="12"/>
        <color indexed="8"/>
        <rFont val="Times New Roman"/>
        <family val="1"/>
        <charset val="204"/>
      </rPr>
      <t xml:space="preserve"> 2)</t>
    </r>
  </si>
  <si>
    <r>
      <t xml:space="preserve">горячего водоснабжения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</si>
  <si>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>руб.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</si>
  <si>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>руб</t>
    </r>
    <r>
      <rPr>
        <vertAlign val="superscript"/>
        <sz val="12"/>
        <color indexed="8"/>
        <rFont val="Times New Roman"/>
        <family val="1"/>
        <charset val="204"/>
      </rPr>
      <t>.2)</t>
    </r>
  </si>
  <si>
    <r>
      <t xml:space="preserve">Стоимость работ (услуг) по капитальному ремонту (сумма показателей граф 4 и 11)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</si>
  <si>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 xml:space="preserve">проектирование капитального ремонта МКД, всего (сумма показателей                  граф 5 - 10)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</si>
  <si>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 xml:space="preserve">проведение строительного контроля за оказанием услуг и (или) выполнением работ по капитальному ремонту                 МКД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</si>
  <si>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 xml:space="preserve">оценка технического состояния МКД и составление дефектных ведомостей (ведомостей объемов работ) </t>
    </r>
    <r>
      <rPr>
        <vertAlign val="superscript"/>
        <sz val="12"/>
        <color indexed="8"/>
        <rFont val="Times New Roman"/>
        <family val="1"/>
        <charset val="204"/>
      </rPr>
      <t>2)</t>
    </r>
    <r>
      <rPr>
        <sz val="12"/>
        <color indexed="8"/>
        <rFont val="Times New Roman"/>
        <family val="1"/>
        <charset val="204"/>
      </rPr>
      <t xml:space="preserve"> </t>
    </r>
  </si>
  <si>
    <r>
      <t xml:space="preserve">оценка соответствия лифтов требованиям Технического регламента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</si>
  <si>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 xml:space="preserve"> разработка проектной документации на выполнение работ по капитальному ремонту МКД</t>
    </r>
    <r>
      <rPr>
        <vertAlign val="superscript"/>
        <sz val="12"/>
        <color indexed="8"/>
        <rFont val="Times New Roman"/>
        <family val="1"/>
        <charset val="204"/>
      </rPr>
      <t xml:space="preserve"> 2)</t>
    </r>
  </si>
  <si>
    <r>
      <t xml:space="preserve">разработка сметной документации на выполнение работ по капитальному ремонту МКД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</si>
  <si>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 xml:space="preserve">проведение экспертизы проектной документации на выполнение работ по капитальному ремонту МКД </t>
    </r>
    <r>
      <rPr>
        <vertAlign val="superscript"/>
        <sz val="12"/>
        <color indexed="8"/>
        <rFont val="Times New Roman"/>
        <family val="1"/>
        <charset val="204"/>
      </rPr>
      <t>2)</t>
    </r>
  </si>
  <si>
    <r>
      <t xml:space="preserve">проверка достоверности опеределения сметной стоимости капитального ремонта МКД </t>
    </r>
    <r>
      <rPr>
        <vertAlign val="superscript"/>
        <sz val="12"/>
        <color indexed="8"/>
        <rFont val="Times New Roman"/>
        <family val="1"/>
        <charset val="204"/>
      </rPr>
      <t>2)</t>
    </r>
  </si>
  <si>
    <t>Наименование муниципального образования (с указанием поселений для          муниципальных районов)</t>
  </si>
  <si>
    <t>I  квартал</t>
  </si>
  <si>
    <t>II квартал</t>
  </si>
  <si>
    <t>III квартал</t>
  </si>
  <si>
    <t>IV квартал</t>
  </si>
  <si>
    <t>всего</t>
  </si>
  <si>
    <t xml:space="preserve">I квартал </t>
  </si>
  <si>
    <t xml:space="preserve">III квартал </t>
  </si>
  <si>
    <t xml:space="preserve">IV квартал </t>
  </si>
  <si>
    <t xml:space="preserve">всего </t>
  </si>
  <si>
    <t xml:space="preserve">Количество граждан, зарегистрированных по месту жительства в МКД </t>
  </si>
  <si>
    <t xml:space="preserve">Суммарная общая площадь многоквартирных домов (далее -МКД) всего </t>
  </si>
  <si>
    <t xml:space="preserve">Количество МКД </t>
  </si>
  <si>
    <t xml:space="preserve">Стоимость капитального ремонта по плановому этапу трехлетнего планового периода </t>
  </si>
  <si>
    <t>Раздел 1. ПРОГНОЗНЫЙ СПИСОК</t>
  </si>
  <si>
    <t xml:space="preserve"> Раздел 2. ПРОГНОЗНЫЙ СПИСОК</t>
  </si>
  <si>
    <t>Раздел 3. ПРОГНОЗНЫЙ СПИСОК</t>
  </si>
  <si>
    <t>Раздел 4. ПЛАНИРУЕМЫЕ ПОКАЗАТЕЛИ</t>
  </si>
  <si>
    <t>Способ формирования фонда</t>
  </si>
  <si>
    <t>р/о</t>
  </si>
  <si>
    <t xml:space="preserve">ПРИЛОЖЕНИЕ </t>
  </si>
  <si>
    <t>Год ввода в эксплуатацию</t>
  </si>
  <si>
    <t xml:space="preserve">многоквартирных домов для рассмотрения вопроса о включении в региональный краткосрочный план по плановому периоду 2017 - 2019 годов (этап 2018 года) по видам работ, установленным </t>
  </si>
  <si>
    <t>Всего по муниципальному образованию Северский  район</t>
  </si>
  <si>
    <t>Северский  район,
пгт. Ильский,
ул. Партизанская, д. 126 В</t>
  </si>
  <si>
    <t>Северский  район,
пгт. Ильский,
ул. Первомайская, д. 50 А</t>
  </si>
  <si>
    <t>Северский  район,
пгт. Афипский,
ул. Ленина, д. 2</t>
  </si>
  <si>
    <t>Северский  район,
п. Октябрьский
ул. Горького, д. 6</t>
  </si>
  <si>
    <t>Северский  район,
п. Октябрьский,
ул. Горького, д. 8</t>
  </si>
  <si>
    <t>Северский  район,
пгт. Черноморский,
ул. Кавказская, д. 9</t>
  </si>
  <si>
    <t>Северский  район,
ст-ца Северская,
ул. Запорожская, д. 52</t>
  </si>
  <si>
    <t>Северский  район,
ст-ца Северская,
ул. Запорожская, д. 36</t>
  </si>
  <si>
    <t>Северский  район,
пгт. Черноморский,
ул. Мира, д. 52</t>
  </si>
  <si>
    <t>Северский  район,
пгт. Черноморский,
ул. Кавказская, д. 10</t>
  </si>
  <si>
    <t>Северский  район,
пгт. Черноморский,
ул. Мира, д. 46</t>
  </si>
  <si>
    <t>Северский  район,
пгт. Черноморский,
ул. Юбилейная, д. 102</t>
  </si>
  <si>
    <t>краткосрочный план по плановому периоду 2017 - 2019 годов (этап 2018 года) на территории муниципального образования Северский район</t>
  </si>
  <si>
    <t>Северский  район,
ст-ца Северская,
ул. 50 лет Октября, д. 41</t>
  </si>
  <si>
    <t>Заместитель главы администрации</t>
  </si>
  <si>
    <t>на территории Северского района</t>
  </si>
  <si>
    <t xml:space="preserve">многоквартирных домов для рассмотрения вопроса о включении в региональный краткосрочный план по плановому периоду 2017 - 2019 годов (этап 2018 года)    </t>
  </si>
  <si>
    <t>Северский  район,
пгт. Черноморский,
ул. Суворова, д. 44</t>
  </si>
  <si>
    <t>Муниципальное образование Северский район</t>
  </si>
  <si>
    <t>Северский  район,
пгт. Черноморский,
ул. Юбилейная, д. 104</t>
  </si>
  <si>
    <t>Северский  район,
пгт. Афипский,
ул. Победы, д. 4</t>
  </si>
  <si>
    <t>Северский  район,
пгт. Афипский,
ул. Победы, д. 6</t>
  </si>
  <si>
    <t>Северский  район,
пгт. Афипский,
ул. Пушкина, д. 148</t>
  </si>
  <si>
    <r>
      <t>II квартал</t>
    </r>
    <r>
      <rPr>
        <vertAlign val="superscript"/>
        <sz val="11"/>
        <color indexed="8"/>
        <rFont val="Times New Roman"/>
        <family val="1"/>
        <charset val="204"/>
      </rPr>
      <t xml:space="preserve"> </t>
    </r>
  </si>
  <si>
    <t>(начальник финансового управления)</t>
  </si>
  <si>
    <t>Г.В.Витковская</t>
  </si>
  <si>
    <t>(начальник финансового управленя)</t>
  </si>
  <si>
    <t xml:space="preserve">Заместитель главы администрации </t>
  </si>
  <si>
    <t>«ПРИЛОЖЕНИЕ</t>
  </si>
  <si>
    <t>УТВЕРЖДЕН</t>
  </si>
  <si>
    <t>Северский район</t>
  </si>
  <si>
    <t>к постановлению администрации</t>
  </si>
  <si>
    <t xml:space="preserve"> муниципального образования </t>
  </si>
  <si>
    <t xml:space="preserve">Северский район </t>
  </si>
  <si>
    <t>от  _____   ___________ 2019 г.  № __________</t>
  </si>
  <si>
    <t>от 09.11.2017 г. № 1568</t>
  </si>
  <si>
    <t>постановлением администрации</t>
  </si>
  <si>
    <t xml:space="preserve">Краткосрочный план реализации Региональной программы капитального ремонта общего имущества собственников помещений в многоквартирных домах </t>
  </si>
  <si>
    <t>по плановому периоду 2017-2019 годов (этап 2018 года), расположенных на территории муниципального образования Северский район</t>
  </si>
  <si>
    <t>муниципального образования</t>
  </si>
  <si>
    <t xml:space="preserve">  выполнения регионального краткосрочного плана по плановому периоду 2017 - 2019 годов   (этап 2018 года) на территории муниципального образования Северский район</t>
  </si>
  <si>
    <t xml:space="preserve">           по видам работ (услуг), установленным Законом, на территории муниципального образования                </t>
  </si>
  <si>
    <t xml:space="preserve">Северский район         </t>
  </si>
  <si>
    <t>III квартал 2019</t>
  </si>
  <si>
    <t>II квартал 2019</t>
  </si>
  <si>
    <t>С.Г.Курносов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</si>
</sst>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0.00"/>
  </numFmts>
  <fonts count="2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vertAlign val="superscript"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b/>
      <sz val="26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2" fillId="0" borderId="0" xfId="0" applyFont="1"/>
    <xf numFmtId="0" fontId="4" fillId="0" borderId="0" xfId="0" applyFont="1" applyFill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/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5" fillId="0" borderId="0" xfId="0" applyFont="1"/>
    <xf numFmtId="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NumberFormat="1" applyFont="1"/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/>
    <xf numFmtId="0" fontId="9" fillId="0" borderId="0" xfId="0" applyFont="1" applyFill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Fill="1"/>
    <xf numFmtId="4" fontId="13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/>
    <xf numFmtId="0" fontId="2" fillId="0" borderId="11" xfId="0" applyFont="1" applyBorder="1" applyAlignment="1">
      <alignment horizontal="right"/>
    </xf>
    <xf numFmtId="0" fontId="4" fillId="0" borderId="11" xfId="0" applyFont="1" applyBorder="1"/>
    <xf numFmtId="0" fontId="1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3" borderId="0" xfId="0" applyFont="1" applyFill="1"/>
    <xf numFmtId="0" fontId="6" fillId="3" borderId="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2" borderId="12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" fontId="11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16" fillId="3" borderId="0" xfId="0" applyFont="1" applyFill="1" applyAlignment="1">
      <alignment wrapText="1"/>
    </xf>
    <xf numFmtId="0" fontId="16" fillId="0" borderId="0" xfId="0" applyFont="1"/>
    <xf numFmtId="0" fontId="17" fillId="0" borderId="0" xfId="0" applyFont="1" applyAlignment="1"/>
    <xf numFmtId="0" fontId="1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4" fontId="18" fillId="4" borderId="0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18" fillId="4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0" xfId="0" applyNumberFormat="1" applyFont="1" applyBorder="1" applyAlignment="1">
      <alignment vertical="center" wrapText="1"/>
    </xf>
    <xf numFmtId="164" fontId="4" fillId="0" borderId="15" xfId="0" applyNumberFormat="1" applyFont="1" applyBorder="1" applyAlignment="1">
      <alignment vertical="center" wrapText="1"/>
    </xf>
    <xf numFmtId="0" fontId="21" fillId="0" borderId="0" xfId="0" applyNumberFormat="1" applyFont="1" applyAlignment="1">
      <alignment vertical="center" wrapText="1"/>
    </xf>
    <xf numFmtId="0" fontId="16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left" vertical="center" wrapText="1"/>
    </xf>
    <xf numFmtId="1" fontId="16" fillId="0" borderId="0" xfId="0" applyNumberFormat="1" applyFont="1" applyFill="1" applyAlignment="1">
      <alignment horizontal="center" wrapText="1"/>
    </xf>
    <xf numFmtId="0" fontId="16" fillId="0" borderId="0" xfId="0" applyFont="1" applyFill="1" applyAlignment="1">
      <alignment horizontal="right" wrapText="1"/>
    </xf>
    <xf numFmtId="0" fontId="16" fillId="0" borderId="0" xfId="0" applyNumberFormat="1" applyFont="1" applyFill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NumberFormat="1" applyFont="1" applyAlignment="1">
      <alignment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0" borderId="0" xfId="0" applyNumberFormat="1" applyFont="1" applyAlignment="1">
      <alignment vertical="center" wrapText="1"/>
    </xf>
    <xf numFmtId="4" fontId="13" fillId="0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hidden="1"/>
    </xf>
    <xf numFmtId="2" fontId="11" fillId="3" borderId="1" xfId="0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 applyProtection="1">
      <alignment horizontal="center" vertical="center" wrapText="1"/>
      <protection hidden="1"/>
    </xf>
    <xf numFmtId="4" fontId="11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6" fillId="0" borderId="0" xfId="0" applyNumberFormat="1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11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22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164" fontId="2" fillId="0" borderId="0" xfId="0" applyNumberFormat="1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164" fontId="19" fillId="0" borderId="3" xfId="0" applyNumberFormat="1" applyFont="1" applyBorder="1" applyAlignment="1">
      <alignment horizontal="left" vertical="center" wrapText="1"/>
    </xf>
    <xf numFmtId="165" fontId="19" fillId="0" borderId="7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right"/>
    </xf>
  </cellXfs>
  <cellStyles count="1">
    <cellStyle name="Обычный" xfId="0" builtinId="0"/>
  </cellStyles>
  <dxfs count="7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37F5F"/>
      <color rgb="FFA42D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54"/>
  <sheetViews>
    <sheetView topLeftCell="A4" zoomScale="55" zoomScaleNormal="55" zoomScaleSheetLayoutView="75" workbookViewId="0">
      <selection activeCell="A2" sqref="A2:S47"/>
    </sheetView>
  </sheetViews>
  <sheetFormatPr defaultColWidth="9.140625" defaultRowHeight="15.75" x14ac:dyDescent="0.25"/>
  <cols>
    <col min="1" max="1" width="6.28515625" style="3" customWidth="1"/>
    <col min="2" max="2" width="29.42578125" style="3" customWidth="1"/>
    <col min="3" max="3" width="12.28515625" style="3" customWidth="1"/>
    <col min="4" max="5" width="7.5703125" style="3" customWidth="1"/>
    <col min="6" max="6" width="15.28515625" style="3" customWidth="1"/>
    <col min="7" max="7" width="11.28515625" style="13" customWidth="1"/>
    <col min="8" max="8" width="19.28515625" style="58" customWidth="1"/>
    <col min="9" max="9" width="17.7109375" style="3" customWidth="1"/>
    <col min="10" max="10" width="12.7109375" style="3" customWidth="1"/>
    <col min="11" max="11" width="14.5703125" style="3" customWidth="1"/>
    <col min="12" max="12" width="16.28515625" style="3" customWidth="1"/>
    <col min="13" max="16" width="11.7109375" style="3" customWidth="1"/>
    <col min="17" max="17" width="13.5703125" style="3" customWidth="1"/>
    <col min="18" max="18" width="35.140625" style="3" customWidth="1"/>
    <col min="19" max="19" width="11.7109375" style="3" customWidth="1"/>
    <col min="20" max="20" width="21.85546875" style="3" customWidth="1"/>
    <col min="21" max="21" width="16.5703125" style="3" customWidth="1"/>
    <col min="22" max="16384" width="9.140625" style="3"/>
  </cols>
  <sheetData>
    <row r="2" spans="1:19" ht="33" customHeight="1" x14ac:dyDescent="0.45">
      <c r="A2" s="90"/>
      <c r="B2" s="90"/>
      <c r="C2" s="90"/>
      <c r="D2" s="90"/>
      <c r="E2" s="90"/>
      <c r="F2" s="90"/>
      <c r="G2" s="123"/>
      <c r="H2" s="91"/>
      <c r="I2" s="90"/>
      <c r="J2" s="90"/>
      <c r="K2" s="90"/>
      <c r="L2" s="142" t="s">
        <v>82</v>
      </c>
      <c r="M2" s="142"/>
      <c r="N2" s="142"/>
      <c r="O2" s="142"/>
      <c r="P2" s="142"/>
      <c r="Q2" s="142"/>
      <c r="R2" s="142"/>
      <c r="S2" s="142"/>
    </row>
    <row r="3" spans="1:19" ht="33" customHeight="1" x14ac:dyDescent="0.45">
      <c r="A3" s="90"/>
      <c r="B3" s="90"/>
      <c r="C3" s="90"/>
      <c r="D3" s="90"/>
      <c r="E3" s="90"/>
      <c r="F3" s="90"/>
      <c r="G3" s="123"/>
      <c r="H3" s="91"/>
      <c r="I3" s="90"/>
      <c r="J3" s="125"/>
      <c r="K3" s="125"/>
      <c r="L3" s="141" t="s">
        <v>117</v>
      </c>
      <c r="M3" s="141"/>
      <c r="N3" s="141"/>
      <c r="O3" s="141"/>
      <c r="P3" s="141"/>
      <c r="Q3" s="141"/>
      <c r="R3" s="141"/>
      <c r="S3" s="141"/>
    </row>
    <row r="4" spans="1:19" ht="33" customHeight="1" x14ac:dyDescent="0.45">
      <c r="A4" s="90"/>
      <c r="B4" s="90"/>
      <c r="C4" s="90"/>
      <c r="D4" s="90"/>
      <c r="E4" s="90"/>
      <c r="F4" s="90"/>
      <c r="G4" s="123"/>
      <c r="H4" s="91"/>
      <c r="I4" s="90"/>
      <c r="J4" s="125"/>
      <c r="K4" s="125"/>
      <c r="L4" s="141" t="s">
        <v>118</v>
      </c>
      <c r="M4" s="141"/>
      <c r="N4" s="141"/>
      <c r="O4" s="141"/>
      <c r="P4" s="141"/>
      <c r="Q4" s="141"/>
      <c r="R4" s="141"/>
      <c r="S4" s="141"/>
    </row>
    <row r="5" spans="1:19" ht="33" customHeight="1" x14ac:dyDescent="0.45">
      <c r="A5" s="90"/>
      <c r="B5" s="90"/>
      <c r="C5" s="90"/>
      <c r="D5" s="90"/>
      <c r="E5" s="90"/>
      <c r="F5" s="90"/>
      <c r="G5" s="123"/>
      <c r="H5" s="91"/>
      <c r="I5" s="90"/>
      <c r="J5" s="125"/>
      <c r="K5" s="125"/>
      <c r="L5" s="141" t="s">
        <v>119</v>
      </c>
      <c r="M5" s="141"/>
      <c r="N5" s="141"/>
      <c r="O5" s="141"/>
      <c r="P5" s="141"/>
      <c r="Q5" s="141"/>
      <c r="R5" s="141"/>
      <c r="S5" s="141"/>
    </row>
    <row r="6" spans="1:19" ht="33" customHeight="1" x14ac:dyDescent="0.45">
      <c r="A6" s="90"/>
      <c r="B6" s="90"/>
      <c r="C6" s="90"/>
      <c r="D6" s="90"/>
      <c r="E6" s="90"/>
      <c r="F6" s="90"/>
      <c r="G6" s="123"/>
      <c r="H6" s="91"/>
      <c r="I6" s="90"/>
      <c r="J6" s="125"/>
      <c r="K6" s="125"/>
      <c r="L6" s="141" t="s">
        <v>120</v>
      </c>
      <c r="M6" s="141"/>
      <c r="N6" s="141"/>
      <c r="O6" s="141"/>
      <c r="P6" s="141"/>
      <c r="Q6" s="141"/>
      <c r="R6" s="141"/>
      <c r="S6" s="141"/>
    </row>
    <row r="7" spans="1:19" ht="33" x14ac:dyDescent="0.45">
      <c r="A7" s="90"/>
      <c r="B7" s="90"/>
      <c r="C7" s="90"/>
      <c r="D7" s="90"/>
      <c r="E7" s="90"/>
      <c r="F7" s="90"/>
      <c r="G7" s="123"/>
      <c r="H7" s="91"/>
      <c r="I7" s="90"/>
      <c r="J7" s="90"/>
      <c r="K7" s="90"/>
      <c r="L7" s="90"/>
      <c r="M7" s="90"/>
      <c r="N7" s="90"/>
      <c r="O7" s="124"/>
      <c r="P7" s="124"/>
      <c r="Q7" s="124"/>
      <c r="R7" s="124"/>
      <c r="S7" s="124"/>
    </row>
    <row r="8" spans="1:19" ht="33" customHeight="1" x14ac:dyDescent="0.45">
      <c r="A8" s="90"/>
      <c r="B8" s="90"/>
      <c r="C8" s="90"/>
      <c r="D8" s="90"/>
      <c r="E8" s="90"/>
      <c r="F8" s="90"/>
      <c r="G8" s="123"/>
      <c r="H8" s="91"/>
      <c r="I8" s="90"/>
      <c r="K8" s="125"/>
      <c r="L8" s="141" t="s">
        <v>114</v>
      </c>
      <c r="M8" s="141"/>
      <c r="N8" s="141"/>
      <c r="O8" s="141"/>
      <c r="P8" s="141"/>
      <c r="Q8" s="141"/>
      <c r="R8" s="141"/>
      <c r="S8" s="141"/>
    </row>
    <row r="9" spans="1:19" ht="32.25" customHeight="1" x14ac:dyDescent="0.45">
      <c r="A9" s="90"/>
      <c r="B9" s="90"/>
      <c r="C9" s="90"/>
      <c r="D9" s="115"/>
      <c r="E9" s="115"/>
      <c r="F9" s="115"/>
      <c r="G9" s="115"/>
      <c r="H9" s="91"/>
      <c r="I9" s="115"/>
      <c r="K9" s="115"/>
      <c r="L9" s="115"/>
      <c r="M9" s="115"/>
      <c r="N9" s="115"/>
      <c r="O9" s="115"/>
      <c r="P9" s="115"/>
      <c r="Q9" s="115"/>
      <c r="R9" s="115"/>
      <c r="S9" s="115"/>
    </row>
    <row r="10" spans="1:19" ht="33" customHeight="1" x14ac:dyDescent="0.45">
      <c r="A10" s="90"/>
      <c r="B10" s="90"/>
      <c r="C10" s="90"/>
      <c r="D10" s="115"/>
      <c r="E10" s="115"/>
      <c r="F10" s="115"/>
      <c r="G10" s="115"/>
      <c r="H10" s="91"/>
      <c r="I10" s="115"/>
      <c r="K10" s="126"/>
      <c r="L10" s="145" t="s">
        <v>115</v>
      </c>
      <c r="M10" s="145"/>
      <c r="N10" s="145"/>
      <c r="O10" s="145"/>
      <c r="P10" s="145"/>
      <c r="Q10" s="145"/>
      <c r="R10" s="145"/>
      <c r="S10" s="145"/>
    </row>
    <row r="11" spans="1:19" ht="33" customHeight="1" x14ac:dyDescent="0.45">
      <c r="A11" s="90"/>
      <c r="B11" s="90"/>
      <c r="C11" s="90"/>
      <c r="D11" s="115"/>
      <c r="E11" s="115"/>
      <c r="F11" s="115"/>
      <c r="G11" s="115"/>
      <c r="H11" s="91"/>
      <c r="I11" s="115"/>
      <c r="K11" s="126"/>
      <c r="L11" s="145" t="s">
        <v>122</v>
      </c>
      <c r="M11" s="145"/>
      <c r="N11" s="145"/>
      <c r="O11" s="145"/>
      <c r="P11" s="145"/>
      <c r="Q11" s="145"/>
      <c r="R11" s="145"/>
      <c r="S11" s="145"/>
    </row>
    <row r="12" spans="1:19" ht="33" customHeight="1" x14ac:dyDescent="0.45">
      <c r="A12" s="90"/>
      <c r="B12" s="90"/>
      <c r="C12" s="90"/>
      <c r="D12" s="115"/>
      <c r="E12" s="115"/>
      <c r="F12" s="115"/>
      <c r="G12" s="115"/>
      <c r="H12" s="91"/>
      <c r="I12" s="115"/>
      <c r="K12" s="126"/>
      <c r="L12" s="145" t="s">
        <v>125</v>
      </c>
      <c r="M12" s="145"/>
      <c r="N12" s="145"/>
      <c r="O12" s="145"/>
      <c r="P12" s="145"/>
      <c r="Q12" s="145"/>
      <c r="R12" s="145"/>
      <c r="S12" s="145"/>
    </row>
    <row r="13" spans="1:19" ht="33" customHeight="1" x14ac:dyDescent="0.45">
      <c r="A13" s="116"/>
      <c r="B13" s="117"/>
      <c r="C13" s="117"/>
      <c r="D13" s="118"/>
      <c r="E13" s="118"/>
      <c r="F13" s="119"/>
      <c r="G13" s="120"/>
      <c r="H13" s="91"/>
      <c r="I13" s="90"/>
      <c r="K13" s="121"/>
      <c r="L13" s="146" t="s">
        <v>116</v>
      </c>
      <c r="M13" s="146"/>
      <c r="N13" s="146"/>
      <c r="O13" s="146"/>
      <c r="P13" s="146"/>
      <c r="Q13" s="146"/>
      <c r="R13" s="146"/>
      <c r="S13" s="146"/>
    </row>
    <row r="14" spans="1:19" ht="33" customHeight="1" x14ac:dyDescent="0.45">
      <c r="A14" s="116"/>
      <c r="B14" s="117"/>
      <c r="C14" s="117"/>
      <c r="D14" s="118"/>
      <c r="E14" s="118"/>
      <c r="F14" s="119"/>
      <c r="G14" s="120"/>
      <c r="H14" s="91"/>
      <c r="I14" s="90"/>
      <c r="K14" s="121"/>
      <c r="L14" s="146" t="s">
        <v>121</v>
      </c>
      <c r="M14" s="146"/>
      <c r="N14" s="146"/>
      <c r="O14" s="146"/>
      <c r="P14" s="146"/>
      <c r="Q14" s="146"/>
      <c r="R14" s="146"/>
      <c r="S14" s="146"/>
    </row>
    <row r="15" spans="1:19" ht="33" x14ac:dyDescent="0.45">
      <c r="A15" s="116"/>
      <c r="B15" s="117"/>
      <c r="C15" s="117"/>
      <c r="D15" s="118"/>
      <c r="E15" s="118"/>
      <c r="F15" s="119"/>
      <c r="G15" s="120"/>
      <c r="H15" s="91"/>
      <c r="I15" s="90"/>
      <c r="J15" s="90"/>
      <c r="K15" s="90"/>
      <c r="L15" s="121"/>
      <c r="M15" s="121"/>
      <c r="N15" s="121"/>
      <c r="O15" s="122"/>
      <c r="P15" s="122"/>
      <c r="Q15" s="122"/>
      <c r="R15" s="122"/>
      <c r="S15" s="122"/>
    </row>
    <row r="16" spans="1:19" ht="33" x14ac:dyDescent="0.45">
      <c r="A16" s="139" t="s">
        <v>123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22"/>
    </row>
    <row r="17" spans="1:21" ht="33" x14ac:dyDescent="0.45">
      <c r="A17" s="116"/>
      <c r="B17" s="140" t="s">
        <v>124</v>
      </c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22"/>
    </row>
    <row r="18" spans="1:21" ht="33" x14ac:dyDescent="0.45">
      <c r="A18" s="116"/>
      <c r="B18" s="117"/>
      <c r="C18" s="117"/>
      <c r="D18" s="118"/>
      <c r="E18" s="118"/>
      <c r="F18" s="119"/>
      <c r="G18" s="120"/>
      <c r="H18" s="91"/>
      <c r="I18" s="90"/>
      <c r="J18" s="90"/>
      <c r="K18" s="90"/>
      <c r="L18" s="121"/>
      <c r="M18" s="121"/>
      <c r="N18" s="121"/>
      <c r="O18" s="122"/>
      <c r="P18" s="122"/>
      <c r="Q18" s="122"/>
      <c r="R18" s="122"/>
      <c r="S18" s="122"/>
    </row>
    <row r="19" spans="1:21" s="1" customFormat="1" ht="33" x14ac:dyDescent="0.45">
      <c r="A19" s="143" t="s">
        <v>76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90"/>
    </row>
    <row r="20" spans="1:21" s="1" customFormat="1" ht="33" x14ac:dyDescent="0.45">
      <c r="A20" s="139" t="s">
        <v>22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90"/>
    </row>
    <row r="21" spans="1:21" s="38" customFormat="1" ht="33" x14ac:dyDescent="0.45">
      <c r="A21" s="148" t="s">
        <v>98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90"/>
    </row>
    <row r="22" spans="1:21" ht="27.75" customHeight="1" x14ac:dyDescent="0.25">
      <c r="A22" s="5"/>
      <c r="B22" s="2"/>
      <c r="C22" s="2"/>
      <c r="D22" s="6"/>
      <c r="E22" s="6"/>
      <c r="F22" s="6"/>
      <c r="G22" s="6"/>
      <c r="H22" s="59"/>
      <c r="I22" s="149"/>
      <c r="J22" s="149"/>
      <c r="K22" s="150"/>
      <c r="L22" s="150"/>
      <c r="M22" s="150"/>
      <c r="N22" s="150"/>
      <c r="O22" s="150"/>
      <c r="P22" s="150"/>
      <c r="Q22" s="150"/>
      <c r="R22" s="150"/>
    </row>
    <row r="23" spans="1:21" x14ac:dyDescent="0.25">
      <c r="A23" s="153" t="s">
        <v>3</v>
      </c>
      <c r="B23" s="153" t="s">
        <v>1</v>
      </c>
      <c r="C23" s="165" t="s">
        <v>83</v>
      </c>
      <c r="D23" s="160" t="s">
        <v>25</v>
      </c>
      <c r="E23" s="152"/>
      <c r="F23" s="151" t="s">
        <v>4</v>
      </c>
      <c r="G23" s="158" t="s">
        <v>28</v>
      </c>
      <c r="H23" s="153" t="s">
        <v>40</v>
      </c>
      <c r="I23" s="153"/>
      <c r="J23" s="153"/>
      <c r="K23" s="153"/>
      <c r="L23" s="153"/>
      <c r="M23" s="153"/>
      <c r="N23" s="153"/>
      <c r="O23" s="153"/>
      <c r="P23" s="153"/>
      <c r="Q23" s="153"/>
      <c r="R23" s="155" t="s">
        <v>41</v>
      </c>
      <c r="S23" s="155" t="s">
        <v>80</v>
      </c>
    </row>
    <row r="24" spans="1:21" x14ac:dyDescent="0.25">
      <c r="A24" s="153"/>
      <c r="B24" s="153"/>
      <c r="C24" s="166"/>
      <c r="D24" s="152"/>
      <c r="E24" s="152"/>
      <c r="F24" s="153"/>
      <c r="G24" s="159"/>
      <c r="H24" s="154" t="s">
        <v>33</v>
      </c>
      <c r="I24" s="153" t="s">
        <v>5</v>
      </c>
      <c r="J24" s="153"/>
      <c r="K24" s="153"/>
      <c r="L24" s="153"/>
      <c r="M24" s="153"/>
      <c r="N24" s="153"/>
      <c r="O24" s="153"/>
      <c r="P24" s="153"/>
      <c r="Q24" s="151" t="s">
        <v>26</v>
      </c>
      <c r="R24" s="156"/>
      <c r="S24" s="156"/>
    </row>
    <row r="25" spans="1:21" ht="15.75" customHeight="1" x14ac:dyDescent="0.25">
      <c r="A25" s="153"/>
      <c r="B25" s="153"/>
      <c r="C25" s="166"/>
      <c r="D25" s="157" t="s">
        <v>21</v>
      </c>
      <c r="E25" s="157" t="s">
        <v>24</v>
      </c>
      <c r="F25" s="153"/>
      <c r="G25" s="159"/>
      <c r="H25" s="154"/>
      <c r="I25" s="151" t="s">
        <v>34</v>
      </c>
      <c r="J25" s="151" t="s">
        <v>35</v>
      </c>
      <c r="K25" s="151" t="s">
        <v>23</v>
      </c>
      <c r="L25" s="151" t="s">
        <v>36</v>
      </c>
      <c r="M25" s="151" t="s">
        <v>19</v>
      </c>
      <c r="N25" s="153" t="s">
        <v>6</v>
      </c>
      <c r="O25" s="153"/>
      <c r="P25" s="151" t="s">
        <v>7</v>
      </c>
      <c r="Q25" s="151"/>
      <c r="R25" s="156"/>
      <c r="S25" s="156"/>
    </row>
    <row r="26" spans="1:21" ht="117.75" customHeight="1" x14ac:dyDescent="0.25">
      <c r="A26" s="153"/>
      <c r="B26" s="153"/>
      <c r="C26" s="166"/>
      <c r="D26" s="152"/>
      <c r="E26" s="152"/>
      <c r="F26" s="153"/>
      <c r="G26" s="159"/>
      <c r="H26" s="154"/>
      <c r="I26" s="152"/>
      <c r="J26" s="151"/>
      <c r="K26" s="152"/>
      <c r="L26" s="152"/>
      <c r="M26" s="152"/>
      <c r="N26" s="7" t="s">
        <v>27</v>
      </c>
      <c r="O26" s="7" t="s">
        <v>31</v>
      </c>
      <c r="P26" s="152"/>
      <c r="Q26" s="151"/>
      <c r="R26" s="156"/>
      <c r="S26" s="156"/>
    </row>
    <row r="27" spans="1:21" x14ac:dyDescent="0.25">
      <c r="A27" s="153"/>
      <c r="B27" s="153"/>
      <c r="C27" s="167"/>
      <c r="D27" s="8" t="s">
        <v>18</v>
      </c>
      <c r="E27" s="8" t="s">
        <v>18</v>
      </c>
      <c r="F27" s="9" t="s">
        <v>8</v>
      </c>
      <c r="G27" s="10" t="s">
        <v>9</v>
      </c>
      <c r="H27" s="60" t="s">
        <v>10</v>
      </c>
      <c r="I27" s="9" t="s">
        <v>10</v>
      </c>
      <c r="J27" s="9" t="s">
        <v>10</v>
      </c>
      <c r="K27" s="9" t="s">
        <v>10</v>
      </c>
      <c r="L27" s="9" t="s">
        <v>10</v>
      </c>
      <c r="M27" s="9" t="s">
        <v>10</v>
      </c>
      <c r="N27" s="9" t="s">
        <v>10</v>
      </c>
      <c r="O27" s="9" t="s">
        <v>10</v>
      </c>
      <c r="P27" s="9" t="s">
        <v>10</v>
      </c>
      <c r="Q27" s="9" t="s">
        <v>20</v>
      </c>
      <c r="R27" s="156"/>
      <c r="S27" s="156"/>
    </row>
    <row r="28" spans="1:21" x14ac:dyDescent="0.25">
      <c r="A28" s="9">
        <v>1</v>
      </c>
      <c r="B28" s="111">
        <v>2</v>
      </c>
      <c r="C28" s="111">
        <v>3</v>
      </c>
      <c r="D28" s="111">
        <v>4</v>
      </c>
      <c r="E28" s="111">
        <v>5</v>
      </c>
      <c r="F28" s="111">
        <v>6</v>
      </c>
      <c r="G28" s="111">
        <v>7</v>
      </c>
      <c r="H28" s="111">
        <v>8</v>
      </c>
      <c r="I28" s="111">
        <v>9</v>
      </c>
      <c r="J28" s="111">
        <v>10</v>
      </c>
      <c r="K28" s="111">
        <v>11</v>
      </c>
      <c r="L28" s="111">
        <v>12</v>
      </c>
      <c r="M28" s="111">
        <v>13</v>
      </c>
      <c r="N28" s="111">
        <v>14</v>
      </c>
      <c r="O28" s="111">
        <v>15</v>
      </c>
      <c r="P28" s="111">
        <v>16</v>
      </c>
      <c r="Q28" s="111">
        <v>17</v>
      </c>
      <c r="R28" s="111">
        <v>18</v>
      </c>
      <c r="S28" s="111">
        <v>19</v>
      </c>
      <c r="T28" s="11"/>
    </row>
    <row r="29" spans="1:21" s="18" customFormat="1" ht="45" customHeight="1" x14ac:dyDescent="0.25">
      <c r="A29" s="164" t="s">
        <v>85</v>
      </c>
      <c r="B29" s="164"/>
      <c r="C29" s="14" t="s">
        <v>11</v>
      </c>
      <c r="D29" s="15" t="s">
        <v>11</v>
      </c>
      <c r="E29" s="15" t="s">
        <v>11</v>
      </c>
      <c r="F29" s="16">
        <f t="shared" ref="F29:P29" si="0">SUM(F30:F47)</f>
        <v>28780.700000000004</v>
      </c>
      <c r="G29" s="41">
        <f t="shared" si="0"/>
        <v>785</v>
      </c>
      <c r="H29" s="61">
        <f t="shared" si="0"/>
        <v>16126510.890000001</v>
      </c>
      <c r="I29" s="16">
        <f t="shared" si="0"/>
        <v>3701995.8599999994</v>
      </c>
      <c r="J29" s="16">
        <f t="shared" si="0"/>
        <v>0</v>
      </c>
      <c r="K29" s="16">
        <f t="shared" si="0"/>
        <v>1372013.9499999997</v>
      </c>
      <c r="L29" s="16">
        <f t="shared" si="0"/>
        <v>11052501.08</v>
      </c>
      <c r="M29" s="16">
        <f t="shared" si="0"/>
        <v>0</v>
      </c>
      <c r="N29" s="16">
        <f t="shared" si="0"/>
        <v>0</v>
      </c>
      <c r="O29" s="16">
        <f t="shared" si="0"/>
        <v>0</v>
      </c>
      <c r="P29" s="16">
        <f t="shared" si="0"/>
        <v>0</v>
      </c>
      <c r="Q29" s="16">
        <f t="shared" ref="Q29:Q47" si="1">H29/F29</f>
        <v>560.32378955341596</v>
      </c>
      <c r="R29" s="16" t="s">
        <v>11</v>
      </c>
      <c r="S29" s="16" t="s">
        <v>11</v>
      </c>
      <c r="T29" s="17"/>
      <c r="U29" s="17"/>
    </row>
    <row r="30" spans="1:21" s="18" customFormat="1" ht="60.75" customHeight="1" x14ac:dyDescent="0.25">
      <c r="A30" s="73">
        <v>1</v>
      </c>
      <c r="B30" s="64" t="s">
        <v>86</v>
      </c>
      <c r="C30" s="131">
        <v>1974</v>
      </c>
      <c r="D30" s="132">
        <v>2</v>
      </c>
      <c r="E30" s="132">
        <v>3</v>
      </c>
      <c r="F30" s="133">
        <v>757.6</v>
      </c>
      <c r="G30" s="134">
        <v>27</v>
      </c>
      <c r="H30" s="76">
        <f>'Приложение 2'!C16+'Приложение 3'!C15</f>
        <v>920498</v>
      </c>
      <c r="I30" s="77">
        <v>87889.27</v>
      </c>
      <c r="J30" s="77">
        <v>0</v>
      </c>
      <c r="K30" s="77">
        <v>40564.03</v>
      </c>
      <c r="L30" s="138">
        <f t="shared" ref="L30:L47" si="2">H30-I30-K30</f>
        <v>792044.7</v>
      </c>
      <c r="M30" s="75">
        <v>0</v>
      </c>
      <c r="N30" s="75">
        <v>0</v>
      </c>
      <c r="O30" s="75">
        <v>0</v>
      </c>
      <c r="P30" s="75">
        <v>0</v>
      </c>
      <c r="Q30" s="75">
        <f t="shared" si="1"/>
        <v>1215.0184794086588</v>
      </c>
      <c r="R30" s="129" t="s">
        <v>129</v>
      </c>
      <c r="S30" s="130" t="s">
        <v>81</v>
      </c>
      <c r="T30" s="86"/>
      <c r="U30" s="53"/>
    </row>
    <row r="31" spans="1:21" s="18" customFormat="1" ht="57" customHeight="1" x14ac:dyDescent="0.25">
      <c r="A31" s="110">
        <v>2</v>
      </c>
      <c r="B31" s="29" t="s">
        <v>87</v>
      </c>
      <c r="C31" s="60">
        <v>1974</v>
      </c>
      <c r="D31" s="131">
        <v>3</v>
      </c>
      <c r="E31" s="131">
        <v>3</v>
      </c>
      <c r="F31" s="135">
        <v>1156.5999999999999</v>
      </c>
      <c r="G31" s="136">
        <v>34</v>
      </c>
      <c r="H31" s="76">
        <f>'Приложение 2'!C17+'Приложение 3'!C16</f>
        <v>284167</v>
      </c>
      <c r="I31" s="12">
        <v>131841.57999999999</v>
      </c>
      <c r="J31" s="12">
        <v>0</v>
      </c>
      <c r="K31" s="12">
        <v>60849.89</v>
      </c>
      <c r="L31" s="138">
        <f t="shared" si="2"/>
        <v>91475.530000000013</v>
      </c>
      <c r="M31" s="40">
        <v>0</v>
      </c>
      <c r="N31" s="40">
        <v>0</v>
      </c>
      <c r="O31" s="40">
        <v>0</v>
      </c>
      <c r="P31" s="40">
        <v>0</v>
      </c>
      <c r="Q31" s="40">
        <f t="shared" si="1"/>
        <v>245.69168251772439</v>
      </c>
      <c r="R31" s="129" t="s">
        <v>130</v>
      </c>
      <c r="S31" s="129" t="s">
        <v>81</v>
      </c>
      <c r="T31" s="86"/>
      <c r="U31" s="53"/>
    </row>
    <row r="32" spans="1:21" s="50" customFormat="1" ht="69.95" customHeight="1" x14ac:dyDescent="0.25">
      <c r="A32" s="110">
        <v>3</v>
      </c>
      <c r="B32" s="29" t="s">
        <v>88</v>
      </c>
      <c r="C32" s="60">
        <v>1959</v>
      </c>
      <c r="D32" s="132">
        <v>2</v>
      </c>
      <c r="E32" s="132">
        <v>1</v>
      </c>
      <c r="F32" s="137">
        <v>490.3</v>
      </c>
      <c r="G32" s="136">
        <v>18</v>
      </c>
      <c r="H32" s="76">
        <f>'Приложение 2'!C18+'Приложение 3'!C17</f>
        <v>441451</v>
      </c>
      <c r="I32" s="12">
        <v>33985.11</v>
      </c>
      <c r="J32" s="12">
        <v>0</v>
      </c>
      <c r="K32" s="12">
        <v>15685.44</v>
      </c>
      <c r="L32" s="138">
        <f t="shared" si="2"/>
        <v>391780.45</v>
      </c>
      <c r="M32" s="40">
        <v>0</v>
      </c>
      <c r="N32" s="40">
        <v>0</v>
      </c>
      <c r="O32" s="40">
        <v>0</v>
      </c>
      <c r="P32" s="40">
        <v>0</v>
      </c>
      <c r="Q32" s="40">
        <f t="shared" si="1"/>
        <v>900.36916173771158</v>
      </c>
      <c r="R32" s="129" t="s">
        <v>130</v>
      </c>
      <c r="S32" s="129" t="s">
        <v>81</v>
      </c>
      <c r="T32" s="87"/>
      <c r="U32" s="53"/>
    </row>
    <row r="33" spans="1:21" s="50" customFormat="1" ht="69.95" customHeight="1" x14ac:dyDescent="0.25">
      <c r="A33" s="110">
        <v>4</v>
      </c>
      <c r="B33" s="29" t="s">
        <v>106</v>
      </c>
      <c r="C33" s="60">
        <v>1981</v>
      </c>
      <c r="D33" s="132">
        <v>9</v>
      </c>
      <c r="E33" s="132">
        <v>1</v>
      </c>
      <c r="F33" s="137">
        <v>3334</v>
      </c>
      <c r="G33" s="136">
        <v>70</v>
      </c>
      <c r="H33" s="76">
        <f>'Приложение 2'!C19+'Приложение 3'!C18</f>
        <v>1917234.48</v>
      </c>
      <c r="I33" s="12">
        <v>564590.6</v>
      </c>
      <c r="J33" s="12">
        <v>0</v>
      </c>
      <c r="K33" s="12">
        <v>178291.54</v>
      </c>
      <c r="L33" s="138">
        <f t="shared" si="2"/>
        <v>1174352.3399999999</v>
      </c>
      <c r="M33" s="40">
        <v>0</v>
      </c>
      <c r="N33" s="40">
        <v>0</v>
      </c>
      <c r="O33" s="40">
        <v>0</v>
      </c>
      <c r="P33" s="40">
        <v>0</v>
      </c>
      <c r="Q33" s="40">
        <f t="shared" si="1"/>
        <v>575.0553329334133</v>
      </c>
      <c r="R33" s="129" t="s">
        <v>130</v>
      </c>
      <c r="S33" s="129" t="s">
        <v>81</v>
      </c>
      <c r="T33" s="87"/>
      <c r="U33" s="53"/>
    </row>
    <row r="34" spans="1:21" s="50" customFormat="1" ht="69.95" customHeight="1" x14ac:dyDescent="0.25">
      <c r="A34" s="110">
        <v>5</v>
      </c>
      <c r="B34" s="29" t="s">
        <v>107</v>
      </c>
      <c r="C34" s="60">
        <v>1987</v>
      </c>
      <c r="D34" s="132">
        <v>9</v>
      </c>
      <c r="E34" s="132">
        <v>1</v>
      </c>
      <c r="F34" s="137">
        <v>3334</v>
      </c>
      <c r="G34" s="136">
        <v>70</v>
      </c>
      <c r="H34" s="76">
        <f>'Приложение 2'!C20+'Приложение 3'!C19</f>
        <v>1924678.02</v>
      </c>
      <c r="I34" s="12">
        <v>524928.22</v>
      </c>
      <c r="J34" s="12">
        <v>0</v>
      </c>
      <c r="K34" s="12">
        <v>165766.43</v>
      </c>
      <c r="L34" s="138">
        <f t="shared" si="2"/>
        <v>1233983.3700000001</v>
      </c>
      <c r="M34" s="40">
        <v>0</v>
      </c>
      <c r="N34" s="40">
        <v>0</v>
      </c>
      <c r="O34" s="40">
        <v>0</v>
      </c>
      <c r="P34" s="40">
        <v>0</v>
      </c>
      <c r="Q34" s="40">
        <f t="shared" si="1"/>
        <v>577.28794841031799</v>
      </c>
      <c r="R34" s="129" t="s">
        <v>130</v>
      </c>
      <c r="S34" s="129" t="s">
        <v>81</v>
      </c>
      <c r="T34" s="87"/>
      <c r="U34" s="53"/>
    </row>
    <row r="35" spans="1:21" s="50" customFormat="1" ht="69.95" customHeight="1" x14ac:dyDescent="0.25">
      <c r="A35" s="110">
        <v>6</v>
      </c>
      <c r="B35" s="29" t="s">
        <v>108</v>
      </c>
      <c r="C35" s="60">
        <v>1989</v>
      </c>
      <c r="D35" s="132">
        <v>9</v>
      </c>
      <c r="E35" s="132">
        <v>1</v>
      </c>
      <c r="F35" s="137">
        <v>4869.5</v>
      </c>
      <c r="G35" s="136">
        <v>80</v>
      </c>
      <c r="H35" s="76">
        <f>'Приложение 2'!C21+'Приложение 3'!C20</f>
        <v>1907053.1900000002</v>
      </c>
      <c r="I35" s="12">
        <v>542061.53</v>
      </c>
      <c r="J35" s="12">
        <v>0</v>
      </c>
      <c r="K35" s="12">
        <v>171177.39</v>
      </c>
      <c r="L35" s="138">
        <f t="shared" si="2"/>
        <v>1193814.27</v>
      </c>
      <c r="M35" s="40">
        <v>0</v>
      </c>
      <c r="N35" s="40">
        <v>0</v>
      </c>
      <c r="O35" s="40">
        <v>0</v>
      </c>
      <c r="P35" s="40">
        <v>0</v>
      </c>
      <c r="Q35" s="40">
        <f t="shared" si="1"/>
        <v>391.63223944963551</v>
      </c>
      <c r="R35" s="129" t="s">
        <v>130</v>
      </c>
      <c r="S35" s="129" t="s">
        <v>81</v>
      </c>
      <c r="T35" s="87"/>
      <c r="U35" s="53"/>
    </row>
    <row r="36" spans="1:21" s="18" customFormat="1" ht="69.95" customHeight="1" x14ac:dyDescent="0.25">
      <c r="A36" s="110">
        <v>7</v>
      </c>
      <c r="B36" s="29" t="s">
        <v>90</v>
      </c>
      <c r="C36" s="60">
        <v>1963</v>
      </c>
      <c r="D36" s="132">
        <v>2</v>
      </c>
      <c r="E36" s="132">
        <v>3</v>
      </c>
      <c r="F36" s="137">
        <v>564</v>
      </c>
      <c r="G36" s="136">
        <v>19</v>
      </c>
      <c r="H36" s="76">
        <f>'Приложение 2'!C22+'Приложение 3'!C21</f>
        <v>574646</v>
      </c>
      <c r="I36" s="12">
        <v>76572.19</v>
      </c>
      <c r="J36" s="12">
        <v>0</v>
      </c>
      <c r="K36" s="12">
        <v>35341.129999999997</v>
      </c>
      <c r="L36" s="138">
        <f t="shared" si="2"/>
        <v>462732.68</v>
      </c>
      <c r="M36" s="40">
        <v>0</v>
      </c>
      <c r="N36" s="40">
        <v>0</v>
      </c>
      <c r="O36" s="40">
        <v>0</v>
      </c>
      <c r="P36" s="40">
        <v>0</v>
      </c>
      <c r="Q36" s="40">
        <f t="shared" si="1"/>
        <v>1018.8758865248227</v>
      </c>
      <c r="R36" s="129" t="s">
        <v>130</v>
      </c>
      <c r="S36" s="129" t="s">
        <v>81</v>
      </c>
      <c r="T36" s="87"/>
      <c r="U36" s="53"/>
    </row>
    <row r="37" spans="1:21" s="18" customFormat="1" ht="69.95" customHeight="1" x14ac:dyDescent="0.25">
      <c r="A37" s="110">
        <v>8</v>
      </c>
      <c r="B37" s="29" t="s">
        <v>89</v>
      </c>
      <c r="C37" s="60">
        <v>1963</v>
      </c>
      <c r="D37" s="132">
        <v>2</v>
      </c>
      <c r="E37" s="132">
        <v>3</v>
      </c>
      <c r="F37" s="137">
        <v>556</v>
      </c>
      <c r="G37" s="136">
        <v>21</v>
      </c>
      <c r="H37" s="76">
        <f>'Приложение 2'!C23+'Приложение 3'!C22</f>
        <v>525977</v>
      </c>
      <c r="I37" s="12">
        <v>61188.77</v>
      </c>
      <c r="J37" s="12">
        <v>0</v>
      </c>
      <c r="K37" s="12">
        <v>28241.07</v>
      </c>
      <c r="L37" s="138">
        <f t="shared" si="2"/>
        <v>436547.16</v>
      </c>
      <c r="M37" s="40">
        <v>0</v>
      </c>
      <c r="N37" s="40">
        <v>0</v>
      </c>
      <c r="O37" s="40">
        <v>0</v>
      </c>
      <c r="P37" s="40">
        <v>0</v>
      </c>
      <c r="Q37" s="40">
        <f t="shared" si="1"/>
        <v>946.00179856115108</v>
      </c>
      <c r="R37" s="129" t="s">
        <v>130</v>
      </c>
      <c r="S37" s="129" t="s">
        <v>81</v>
      </c>
      <c r="T37" s="87"/>
      <c r="U37" s="53"/>
    </row>
    <row r="38" spans="1:21" s="18" customFormat="1" ht="69.95" customHeight="1" x14ac:dyDescent="0.25">
      <c r="A38" s="110">
        <v>9</v>
      </c>
      <c r="B38" s="29" t="s">
        <v>91</v>
      </c>
      <c r="C38" s="60">
        <v>1964</v>
      </c>
      <c r="D38" s="132">
        <v>2</v>
      </c>
      <c r="E38" s="132">
        <v>2</v>
      </c>
      <c r="F38" s="137">
        <v>612</v>
      </c>
      <c r="G38" s="136">
        <v>29</v>
      </c>
      <c r="H38" s="76">
        <f>'Приложение 2'!C24+'Приложение 3'!C23</f>
        <v>464028.39999999997</v>
      </c>
      <c r="I38" s="12">
        <v>79404.740000000005</v>
      </c>
      <c r="J38" s="12">
        <v>0</v>
      </c>
      <c r="K38" s="12">
        <v>36648.39</v>
      </c>
      <c r="L38" s="138">
        <f t="shared" si="2"/>
        <v>347975.26999999996</v>
      </c>
      <c r="M38" s="40">
        <v>0</v>
      </c>
      <c r="N38" s="40">
        <v>0</v>
      </c>
      <c r="O38" s="40">
        <v>0</v>
      </c>
      <c r="P38" s="40">
        <v>0</v>
      </c>
      <c r="Q38" s="40">
        <f t="shared" si="1"/>
        <v>758.216339869281</v>
      </c>
      <c r="R38" s="129" t="s">
        <v>129</v>
      </c>
      <c r="S38" s="129" t="s">
        <v>81</v>
      </c>
      <c r="T38" s="87"/>
      <c r="U38" s="53"/>
    </row>
    <row r="39" spans="1:21" s="18" customFormat="1" ht="69.95" customHeight="1" x14ac:dyDescent="0.25">
      <c r="A39" s="110">
        <v>10</v>
      </c>
      <c r="B39" s="29" t="s">
        <v>95</v>
      </c>
      <c r="C39" s="60">
        <v>1964</v>
      </c>
      <c r="D39" s="132">
        <v>2</v>
      </c>
      <c r="E39" s="132">
        <v>2</v>
      </c>
      <c r="F39" s="137">
        <v>624</v>
      </c>
      <c r="G39" s="136">
        <v>19</v>
      </c>
      <c r="H39" s="76">
        <f>'Приложение 2'!C25+'Приложение 3'!C24</f>
        <v>282551.2</v>
      </c>
      <c r="I39" s="12">
        <v>50173.78</v>
      </c>
      <c r="J39" s="12">
        <v>0</v>
      </c>
      <c r="K39" s="12">
        <v>23134.59</v>
      </c>
      <c r="L39" s="138">
        <f t="shared" si="2"/>
        <v>209242.83000000002</v>
      </c>
      <c r="M39" s="40">
        <v>0</v>
      </c>
      <c r="N39" s="40">
        <v>0</v>
      </c>
      <c r="O39" s="40">
        <v>0</v>
      </c>
      <c r="P39" s="40">
        <v>0</v>
      </c>
      <c r="Q39" s="40">
        <f t="shared" si="1"/>
        <v>452.80641025641029</v>
      </c>
      <c r="R39" s="129" t="s">
        <v>130</v>
      </c>
      <c r="S39" s="129" t="s">
        <v>81</v>
      </c>
      <c r="T39" s="87"/>
      <c r="U39" s="53"/>
    </row>
    <row r="40" spans="1:21" s="18" customFormat="1" ht="69.95" customHeight="1" x14ac:dyDescent="0.25">
      <c r="A40" s="110">
        <v>11</v>
      </c>
      <c r="B40" s="29" t="s">
        <v>94</v>
      </c>
      <c r="C40" s="60">
        <v>1964</v>
      </c>
      <c r="D40" s="132">
        <v>2</v>
      </c>
      <c r="E40" s="132">
        <v>2</v>
      </c>
      <c r="F40" s="137">
        <v>612</v>
      </c>
      <c r="G40" s="136">
        <v>11</v>
      </c>
      <c r="H40" s="76">
        <f>'Приложение 2'!C26+'Приложение 3'!C25</f>
        <v>451780</v>
      </c>
      <c r="I40" s="12">
        <v>40666.629999999997</v>
      </c>
      <c r="J40" s="12">
        <v>0</v>
      </c>
      <c r="K40" s="12">
        <v>21118.31</v>
      </c>
      <c r="L40" s="138">
        <f t="shared" si="2"/>
        <v>389995.06</v>
      </c>
      <c r="M40" s="40">
        <v>0</v>
      </c>
      <c r="N40" s="40">
        <v>0</v>
      </c>
      <c r="O40" s="40">
        <v>0</v>
      </c>
      <c r="P40" s="40">
        <v>0</v>
      </c>
      <c r="Q40" s="40">
        <f t="shared" si="1"/>
        <v>738.20261437908493</v>
      </c>
      <c r="R40" s="129" t="s">
        <v>130</v>
      </c>
      <c r="S40" s="129" t="s">
        <v>81</v>
      </c>
      <c r="T40" s="87"/>
      <c r="U40" s="53"/>
    </row>
    <row r="41" spans="1:21" s="18" customFormat="1" ht="69.95" customHeight="1" x14ac:dyDescent="0.25">
      <c r="A41" s="110">
        <v>12</v>
      </c>
      <c r="B41" s="29" t="s">
        <v>96</v>
      </c>
      <c r="C41" s="60">
        <v>1952</v>
      </c>
      <c r="D41" s="132">
        <v>2</v>
      </c>
      <c r="E41" s="132">
        <v>2</v>
      </c>
      <c r="F41" s="137">
        <v>380</v>
      </c>
      <c r="G41" s="136">
        <v>12</v>
      </c>
      <c r="H41" s="76">
        <f>'Приложение 2'!C27+'Приложение 3'!C26</f>
        <v>426901</v>
      </c>
      <c r="I41" s="12">
        <v>37323</v>
      </c>
      <c r="J41" s="12">
        <v>0</v>
      </c>
      <c r="K41" s="12">
        <v>17225.95</v>
      </c>
      <c r="L41" s="138">
        <f t="shared" si="2"/>
        <v>372352.05</v>
      </c>
      <c r="M41" s="40">
        <v>0</v>
      </c>
      <c r="N41" s="40">
        <v>0</v>
      </c>
      <c r="O41" s="40">
        <v>0</v>
      </c>
      <c r="P41" s="40">
        <v>0</v>
      </c>
      <c r="Q41" s="40">
        <f t="shared" si="1"/>
        <v>1123.4236842105263</v>
      </c>
      <c r="R41" s="129" t="s">
        <v>130</v>
      </c>
      <c r="S41" s="129" t="s">
        <v>81</v>
      </c>
      <c r="T41" s="87"/>
      <c r="U41" s="53"/>
    </row>
    <row r="42" spans="1:21" s="18" customFormat="1" ht="69.95" customHeight="1" x14ac:dyDescent="0.25">
      <c r="A42" s="110">
        <v>13</v>
      </c>
      <c r="B42" s="29" t="s">
        <v>103</v>
      </c>
      <c r="C42" s="60">
        <v>1952</v>
      </c>
      <c r="D42" s="132">
        <v>2</v>
      </c>
      <c r="E42" s="132">
        <v>2</v>
      </c>
      <c r="F42" s="137">
        <v>374</v>
      </c>
      <c r="G42" s="136">
        <v>13</v>
      </c>
      <c r="H42" s="76">
        <f>'Приложение 2'!C28+'Приложение 3'!C27</f>
        <v>431563</v>
      </c>
      <c r="I42" s="12">
        <v>38599.54</v>
      </c>
      <c r="J42" s="12">
        <v>0</v>
      </c>
      <c r="K42" s="12">
        <v>17815.22</v>
      </c>
      <c r="L42" s="138">
        <f t="shared" si="2"/>
        <v>375148.24</v>
      </c>
      <c r="M42" s="40">
        <v>0</v>
      </c>
      <c r="N42" s="40">
        <v>0</v>
      </c>
      <c r="O42" s="40">
        <v>0</v>
      </c>
      <c r="P42" s="40">
        <v>0</v>
      </c>
      <c r="Q42" s="40">
        <f t="shared" si="1"/>
        <v>1153.9117647058824</v>
      </c>
      <c r="R42" s="129" t="s">
        <v>130</v>
      </c>
      <c r="S42" s="129" t="s">
        <v>81</v>
      </c>
      <c r="T42" s="87"/>
      <c r="U42" s="53"/>
    </row>
    <row r="43" spans="1:21" s="18" customFormat="1" ht="69.95" customHeight="1" x14ac:dyDescent="0.25">
      <c r="A43" s="110">
        <v>14</v>
      </c>
      <c r="B43" s="29" t="s">
        <v>97</v>
      </c>
      <c r="C43" s="60">
        <v>1958</v>
      </c>
      <c r="D43" s="132">
        <v>2</v>
      </c>
      <c r="E43" s="132">
        <v>2</v>
      </c>
      <c r="F43" s="137">
        <v>619</v>
      </c>
      <c r="G43" s="136">
        <v>18</v>
      </c>
      <c r="H43" s="76">
        <f>'Приложение 2'!C29+'Приложение 3'!C28</f>
        <v>695817</v>
      </c>
      <c r="I43" s="12">
        <v>57531.38</v>
      </c>
      <c r="J43" s="12">
        <v>0</v>
      </c>
      <c r="K43" s="12">
        <v>26553.03</v>
      </c>
      <c r="L43" s="138">
        <f t="shared" si="2"/>
        <v>611732.59</v>
      </c>
      <c r="M43" s="40">
        <v>0</v>
      </c>
      <c r="N43" s="40">
        <v>0</v>
      </c>
      <c r="O43" s="40">
        <v>0</v>
      </c>
      <c r="P43" s="40">
        <v>0</v>
      </c>
      <c r="Q43" s="40">
        <f t="shared" si="1"/>
        <v>1124.0985460420031</v>
      </c>
      <c r="R43" s="129" t="s">
        <v>130</v>
      </c>
      <c r="S43" s="129" t="s">
        <v>81</v>
      </c>
      <c r="T43" s="87"/>
      <c r="U43" s="53"/>
    </row>
    <row r="44" spans="1:21" s="18" customFormat="1" ht="69.95" customHeight="1" x14ac:dyDescent="0.25">
      <c r="A44" s="110">
        <v>15</v>
      </c>
      <c r="B44" s="29" t="s">
        <v>105</v>
      </c>
      <c r="C44" s="60">
        <v>1960</v>
      </c>
      <c r="D44" s="132">
        <v>2</v>
      </c>
      <c r="E44" s="132">
        <v>2</v>
      </c>
      <c r="F44" s="137">
        <v>611</v>
      </c>
      <c r="G44" s="136">
        <v>37</v>
      </c>
      <c r="H44" s="76">
        <f>'Приложение 2'!C30+'Приложение 3'!C29</f>
        <v>612925</v>
      </c>
      <c r="I44" s="12">
        <v>49184.1</v>
      </c>
      <c r="J44" s="12">
        <v>0</v>
      </c>
      <c r="K44" s="12">
        <v>22700.34</v>
      </c>
      <c r="L44" s="138">
        <f t="shared" si="2"/>
        <v>541040.56000000006</v>
      </c>
      <c r="M44" s="40">
        <v>0</v>
      </c>
      <c r="N44" s="40">
        <v>0</v>
      </c>
      <c r="O44" s="40">
        <v>0</v>
      </c>
      <c r="P44" s="40">
        <v>0</v>
      </c>
      <c r="Q44" s="40">
        <f t="shared" si="1"/>
        <v>1003.1505728314239</v>
      </c>
      <c r="R44" s="129" t="s">
        <v>130</v>
      </c>
      <c r="S44" s="129" t="s">
        <v>81</v>
      </c>
      <c r="T44" s="87"/>
      <c r="U44" s="53"/>
    </row>
    <row r="45" spans="1:21" s="18" customFormat="1" ht="69.95" customHeight="1" x14ac:dyDescent="0.25">
      <c r="A45" s="110">
        <v>16</v>
      </c>
      <c r="B45" s="29" t="s">
        <v>93</v>
      </c>
      <c r="C45" s="60">
        <v>1980</v>
      </c>
      <c r="D45" s="132">
        <v>3</v>
      </c>
      <c r="E45" s="132">
        <v>3</v>
      </c>
      <c r="F45" s="137">
        <v>1395.2</v>
      </c>
      <c r="G45" s="136">
        <v>41</v>
      </c>
      <c r="H45" s="76">
        <f>'Приложение 2'!C31+'Приложение 3'!C30</f>
        <v>1136173</v>
      </c>
      <c r="I45" s="12">
        <v>131763.51999999999</v>
      </c>
      <c r="J45" s="12">
        <v>0</v>
      </c>
      <c r="K45" s="12">
        <v>60813.64</v>
      </c>
      <c r="L45" s="138">
        <f t="shared" si="2"/>
        <v>943595.84</v>
      </c>
      <c r="M45" s="40">
        <v>0</v>
      </c>
      <c r="N45" s="40">
        <v>0</v>
      </c>
      <c r="O45" s="40">
        <v>0</v>
      </c>
      <c r="P45" s="40">
        <v>0</v>
      </c>
      <c r="Q45" s="40">
        <f t="shared" si="1"/>
        <v>814.34418004587155</v>
      </c>
      <c r="R45" s="129" t="s">
        <v>130</v>
      </c>
      <c r="S45" s="129" t="s">
        <v>81</v>
      </c>
      <c r="T45" s="87"/>
      <c r="U45" s="53"/>
    </row>
    <row r="46" spans="1:21" s="18" customFormat="1" ht="69.95" customHeight="1" x14ac:dyDescent="0.25">
      <c r="A46" s="110">
        <v>17</v>
      </c>
      <c r="B46" s="29" t="s">
        <v>92</v>
      </c>
      <c r="C46" s="60">
        <v>1982</v>
      </c>
      <c r="D46" s="132">
        <v>5</v>
      </c>
      <c r="E46" s="132">
        <v>8</v>
      </c>
      <c r="F46" s="135">
        <v>6131.6</v>
      </c>
      <c r="G46" s="136">
        <v>174</v>
      </c>
      <c r="H46" s="76">
        <f>'Приложение 2'!C32+'Приложение 3'!C31</f>
        <v>1097205.6000000001</v>
      </c>
      <c r="I46" s="12">
        <v>819909.9</v>
      </c>
      <c r="J46" s="12">
        <v>0</v>
      </c>
      <c r="K46" s="12">
        <v>277295.7</v>
      </c>
      <c r="L46" s="138">
        <v>0</v>
      </c>
      <c r="M46" s="40">
        <v>0</v>
      </c>
      <c r="N46" s="40">
        <v>0</v>
      </c>
      <c r="O46" s="40">
        <v>0</v>
      </c>
      <c r="P46" s="40">
        <v>0</v>
      </c>
      <c r="Q46" s="40">
        <f t="shared" si="1"/>
        <v>178.94278817926806</v>
      </c>
      <c r="R46" s="129" t="s">
        <v>130</v>
      </c>
      <c r="S46" s="129" t="s">
        <v>81</v>
      </c>
      <c r="T46" s="87"/>
      <c r="U46" s="53"/>
    </row>
    <row r="47" spans="1:21" s="18" customFormat="1" ht="69.75" customHeight="1" x14ac:dyDescent="0.25">
      <c r="A47" s="110">
        <v>18</v>
      </c>
      <c r="B47" s="29" t="s">
        <v>99</v>
      </c>
      <c r="C47" s="60">
        <v>1975</v>
      </c>
      <c r="D47" s="132">
        <v>5</v>
      </c>
      <c r="E47" s="132">
        <v>4</v>
      </c>
      <c r="F47" s="137">
        <v>2359.9</v>
      </c>
      <c r="G47" s="136">
        <v>92</v>
      </c>
      <c r="H47" s="76">
        <f>'Приложение 2'!C33+'Приложение 3'!C32</f>
        <v>2031862</v>
      </c>
      <c r="I47" s="12">
        <v>374382</v>
      </c>
      <c r="J47" s="12">
        <v>0</v>
      </c>
      <c r="K47" s="12">
        <v>172791.86</v>
      </c>
      <c r="L47" s="138">
        <f t="shared" si="2"/>
        <v>1484688.1400000001</v>
      </c>
      <c r="M47" s="40">
        <v>0</v>
      </c>
      <c r="N47" s="40">
        <v>0</v>
      </c>
      <c r="O47" s="40">
        <v>0</v>
      </c>
      <c r="P47" s="40">
        <v>0</v>
      </c>
      <c r="Q47" s="40">
        <f t="shared" si="1"/>
        <v>860.9949574134497</v>
      </c>
      <c r="R47" s="129" t="s">
        <v>130</v>
      </c>
      <c r="S47" s="129" t="s">
        <v>81</v>
      </c>
      <c r="T47" s="87"/>
      <c r="U47" s="53"/>
    </row>
    <row r="48" spans="1:21" ht="17.25" customHeight="1" x14ac:dyDescent="0.3">
      <c r="A48" s="80"/>
      <c r="B48" s="80"/>
      <c r="C48" s="80"/>
      <c r="D48" s="80"/>
      <c r="E48" s="80"/>
      <c r="F48" s="72"/>
      <c r="G48" s="72"/>
      <c r="H48" s="62"/>
      <c r="I48" s="72"/>
      <c r="O48" s="48"/>
      <c r="P48" s="79"/>
      <c r="Q48" s="79"/>
      <c r="R48" s="79"/>
      <c r="S48" s="79"/>
    </row>
    <row r="49" spans="1:19" ht="17.25" customHeight="1" x14ac:dyDescent="0.3">
      <c r="A49" s="88"/>
      <c r="B49" s="88"/>
      <c r="C49" s="88"/>
      <c r="D49" s="88"/>
      <c r="E49" s="88"/>
      <c r="F49" s="85"/>
      <c r="G49" s="85"/>
      <c r="H49" s="62"/>
      <c r="I49" s="85"/>
      <c r="O49" s="48"/>
      <c r="P49" s="79"/>
      <c r="Q49" s="79"/>
      <c r="R49" s="79"/>
      <c r="S49" s="79"/>
    </row>
    <row r="50" spans="1:19" ht="17.25" customHeight="1" x14ac:dyDescent="0.3">
      <c r="A50" s="88"/>
      <c r="B50" s="88"/>
      <c r="C50" s="88"/>
      <c r="D50" s="88"/>
      <c r="E50" s="88"/>
      <c r="F50" s="85"/>
      <c r="G50" s="85"/>
      <c r="H50" s="62"/>
      <c r="I50" s="85"/>
      <c r="O50" s="48"/>
      <c r="P50" s="79"/>
      <c r="Q50" s="79"/>
      <c r="R50" s="79"/>
      <c r="S50" s="79"/>
    </row>
    <row r="51" spans="1:19" ht="17.25" customHeight="1" x14ac:dyDescent="0.3">
      <c r="A51" s="88"/>
      <c r="B51" s="88"/>
      <c r="C51" s="88"/>
      <c r="D51" s="88"/>
      <c r="E51" s="88"/>
      <c r="F51" s="85"/>
      <c r="G51" s="85"/>
      <c r="H51" s="62"/>
      <c r="I51" s="85"/>
      <c r="O51" s="48"/>
      <c r="P51" s="79"/>
      <c r="Q51" s="79"/>
      <c r="R51" s="79"/>
      <c r="S51" s="79"/>
    </row>
    <row r="52" spans="1:19" ht="15.6" customHeight="1" x14ac:dyDescent="0.3">
      <c r="B52" s="43"/>
      <c r="C52" s="57"/>
      <c r="D52" s="43"/>
      <c r="E52" s="43"/>
      <c r="F52" s="43"/>
      <c r="G52" s="43"/>
      <c r="H52" s="62"/>
      <c r="I52" s="43"/>
      <c r="Q52" s="163"/>
      <c r="R52" s="163"/>
      <c r="S52" s="163"/>
    </row>
    <row r="53" spans="1:19" ht="29.25" customHeight="1" x14ac:dyDescent="0.45">
      <c r="A53" s="89"/>
      <c r="B53" s="89"/>
      <c r="C53" s="89"/>
      <c r="D53" s="90"/>
      <c r="E53" s="90"/>
      <c r="F53" s="90"/>
      <c r="G53" s="90"/>
      <c r="H53" s="91"/>
      <c r="I53" s="90"/>
      <c r="J53" s="92"/>
      <c r="K53" s="92"/>
      <c r="L53" s="92"/>
      <c r="M53" s="92"/>
      <c r="N53" s="92"/>
      <c r="O53" s="92"/>
      <c r="P53" s="92"/>
      <c r="Q53" s="162"/>
      <c r="R53" s="162"/>
      <c r="S53" s="162"/>
    </row>
    <row r="54" spans="1:19" ht="28.5" customHeight="1" x14ac:dyDescent="0.45">
      <c r="A54" s="161"/>
      <c r="B54" s="161"/>
      <c r="C54" s="161"/>
      <c r="D54" s="161"/>
      <c r="E54" s="161"/>
      <c r="F54" s="161"/>
      <c r="G54" s="161"/>
      <c r="H54" s="161"/>
      <c r="I54" s="112"/>
      <c r="M54" s="162"/>
      <c r="N54" s="162"/>
      <c r="O54" s="162"/>
      <c r="P54" s="162"/>
      <c r="Q54" s="162"/>
      <c r="R54" s="162"/>
      <c r="S54" s="162"/>
    </row>
  </sheetData>
  <autoFilter ref="A28:U47" xr:uid="{00000000-0009-0000-0000-000000000000}"/>
  <mergeCells count="43">
    <mergeCell ref="A54:H54"/>
    <mergeCell ref="M54:S54"/>
    <mergeCell ref="Q52:S52"/>
    <mergeCell ref="Q53:S53"/>
    <mergeCell ref="S23:S27"/>
    <mergeCell ref="A29:B29"/>
    <mergeCell ref="H23:Q23"/>
    <mergeCell ref="I24:P24"/>
    <mergeCell ref="J25:J26"/>
    <mergeCell ref="N25:O25"/>
    <mergeCell ref="C23:C27"/>
    <mergeCell ref="F23:F26"/>
    <mergeCell ref="K25:K26"/>
    <mergeCell ref="A20:R20"/>
    <mergeCell ref="A21:R21"/>
    <mergeCell ref="I22:R22"/>
    <mergeCell ref="P25:P26"/>
    <mergeCell ref="Q24:Q26"/>
    <mergeCell ref="B23:B27"/>
    <mergeCell ref="L25:L26"/>
    <mergeCell ref="H24:H26"/>
    <mergeCell ref="M25:M26"/>
    <mergeCell ref="R23:R27"/>
    <mergeCell ref="D25:D26"/>
    <mergeCell ref="I25:I26"/>
    <mergeCell ref="E25:E26"/>
    <mergeCell ref="G23:G26"/>
    <mergeCell ref="A23:A27"/>
    <mergeCell ref="D23:E24"/>
    <mergeCell ref="A16:R16"/>
    <mergeCell ref="B17:R17"/>
    <mergeCell ref="L6:S6"/>
    <mergeCell ref="L2:S2"/>
    <mergeCell ref="A19:R19"/>
    <mergeCell ref="L11:S11"/>
    <mergeCell ref="L12:S12"/>
    <mergeCell ref="L13:S13"/>
    <mergeCell ref="L14:S14"/>
    <mergeCell ref="L3:S3"/>
    <mergeCell ref="L4:S4"/>
    <mergeCell ref="L5:S5"/>
    <mergeCell ref="L8:S8"/>
    <mergeCell ref="L10:S10"/>
  </mergeCells>
  <phoneticPr fontId="1" type="noConversion"/>
  <conditionalFormatting sqref="F36:F45 F47 D36:E47 L30:L47">
    <cfRule type="expression" dxfId="6" priority="49">
      <formula>VALUE(#REF!)</formula>
    </cfRule>
  </conditionalFormatting>
  <conditionalFormatting sqref="D30:E30">
    <cfRule type="expression" dxfId="5" priority="48">
      <formula>VALUE(#REF!)</formula>
    </cfRule>
  </conditionalFormatting>
  <conditionalFormatting sqref="D32:E35">
    <cfRule type="expression" dxfId="4" priority="43">
      <formula>VALUE(#REF!)</formula>
    </cfRule>
  </conditionalFormatting>
  <conditionalFormatting sqref="F32:F35">
    <cfRule type="expression" dxfId="3" priority="36">
      <formula>VALUE(#REF!)</formula>
    </cfRule>
  </conditionalFormatting>
  <conditionalFormatting sqref="D30:E30">
    <cfRule type="expression" dxfId="2" priority="31">
      <formula>VALUE(#REF!)</formula>
    </cfRule>
  </conditionalFormatting>
  <conditionalFormatting sqref="D32:E35">
    <cfRule type="expression" dxfId="1" priority="26">
      <formula>VALUE(#REF!)</formula>
    </cfRule>
  </conditionalFormatting>
  <conditionalFormatting sqref="F32:F35">
    <cfRule type="expression" dxfId="0" priority="19">
      <formula>VALUE(#REF!)</formula>
    </cfRule>
  </conditionalFormatting>
  <pageMargins left="0.31496062992125984" right="0.51181102362204722" top="0.59055118110236227" bottom="0" header="0.31496062992125984" footer="0.31496062992125984"/>
  <pageSetup paperSize="9" scale="49" fitToHeight="0" orientation="landscape" useFirstPageNumber="1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0"/>
  <sheetViews>
    <sheetView topLeftCell="A26" zoomScale="60" zoomScaleNormal="60" zoomScaleSheetLayoutView="70" workbookViewId="0">
      <selection activeCell="A4" sqref="A4:U33"/>
    </sheetView>
  </sheetViews>
  <sheetFormatPr defaultColWidth="9.140625" defaultRowHeight="15.75" x14ac:dyDescent="0.25"/>
  <cols>
    <col min="1" max="1" width="8.28515625" style="22" customWidth="1"/>
    <col min="2" max="2" width="29.42578125" style="22" customWidth="1"/>
    <col min="3" max="3" width="18.5703125" style="22" customWidth="1"/>
    <col min="4" max="4" width="15.140625" style="22" customWidth="1"/>
    <col min="5" max="5" width="15" style="22" customWidth="1"/>
    <col min="6" max="6" width="14.42578125" style="22" customWidth="1"/>
    <col min="7" max="7" width="9.42578125" style="22" customWidth="1"/>
    <col min="8" max="8" width="14.7109375" style="22" customWidth="1"/>
    <col min="9" max="9" width="8.140625" style="22" customWidth="1"/>
    <col min="10" max="10" width="15.7109375" style="22" customWidth="1"/>
    <col min="11" max="11" width="10.5703125" style="22" customWidth="1"/>
    <col min="12" max="12" width="8.140625" style="30" customWidth="1"/>
    <col min="13" max="13" width="14.140625" style="22" customWidth="1"/>
    <col min="14" max="14" width="12.42578125" style="22" customWidth="1"/>
    <col min="15" max="15" width="15.5703125" style="22" customWidth="1"/>
    <col min="16" max="17" width="8.140625" style="22" customWidth="1"/>
    <col min="18" max="18" width="10.7109375" style="22" customWidth="1"/>
    <col min="19" max="19" width="12.7109375" style="22" customWidth="1"/>
    <col min="20" max="20" width="7.42578125" style="22" customWidth="1"/>
    <col min="21" max="21" width="8.42578125" style="22" customWidth="1"/>
    <col min="22" max="16384" width="9.140625" style="22"/>
  </cols>
  <sheetData>
    <row r="1" spans="1:21" ht="18.75" x14ac:dyDescent="0.25">
      <c r="A1" s="19"/>
      <c r="B1" s="20"/>
      <c r="C1" s="20"/>
      <c r="D1" s="20"/>
      <c r="E1" s="20"/>
      <c r="F1" s="20"/>
      <c r="G1" s="20"/>
      <c r="H1" s="20"/>
      <c r="I1" s="20"/>
      <c r="J1" s="21"/>
      <c r="K1" s="21"/>
      <c r="L1" s="21"/>
      <c r="M1" s="21"/>
      <c r="N1" s="21"/>
      <c r="O1" s="179"/>
      <c r="P1" s="179"/>
      <c r="Q1" s="179"/>
      <c r="R1" s="179"/>
      <c r="S1" s="179"/>
      <c r="T1" s="179"/>
      <c r="U1" s="179"/>
    </row>
    <row r="2" spans="1:21" s="3" customFormat="1" x14ac:dyDescent="0.25">
      <c r="A2" s="23"/>
      <c r="E2" s="24"/>
      <c r="F2" s="21"/>
      <c r="G2" s="21"/>
      <c r="H2" s="21"/>
      <c r="I2" s="21"/>
      <c r="J2" s="25" t="s">
        <v>2</v>
      </c>
      <c r="K2" s="25" t="s">
        <v>32</v>
      </c>
      <c r="L2" s="25"/>
      <c r="M2" s="25"/>
      <c r="N2" s="25"/>
      <c r="O2" s="180"/>
      <c r="P2" s="180"/>
      <c r="Q2" s="180"/>
      <c r="R2" s="180"/>
      <c r="S2" s="180"/>
      <c r="T2" s="180"/>
      <c r="U2" s="180"/>
    </row>
    <row r="3" spans="1:21" x14ac:dyDescent="0.25">
      <c r="A3" s="19"/>
      <c r="B3" s="20"/>
      <c r="C3" s="20"/>
      <c r="D3" s="20"/>
      <c r="E3" s="20"/>
      <c r="F3" s="20"/>
      <c r="G3" s="20"/>
      <c r="H3" s="20"/>
      <c r="I3" s="20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</row>
    <row r="4" spans="1:21" ht="33.75" x14ac:dyDescent="0.25">
      <c r="A4" s="182" t="s">
        <v>77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</row>
    <row r="5" spans="1:21" ht="33" x14ac:dyDescent="0.25">
      <c r="A5" s="148" t="s">
        <v>84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</row>
    <row r="6" spans="1:21" ht="33" x14ac:dyDescent="0.25">
      <c r="A6" s="148" t="s">
        <v>29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</row>
    <row r="7" spans="1:21" ht="33" x14ac:dyDescent="0.25">
      <c r="A7" s="148" t="s">
        <v>101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</row>
    <row r="8" spans="1:21" x14ac:dyDescent="0.25">
      <c r="A8" s="24"/>
      <c r="B8" s="24"/>
      <c r="C8" s="24"/>
      <c r="D8" s="24"/>
      <c r="E8" s="24"/>
      <c r="F8" s="24"/>
      <c r="G8" s="185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24"/>
    </row>
    <row r="9" spans="1:21" x14ac:dyDescent="0.25">
      <c r="A9" s="184" t="s">
        <v>3</v>
      </c>
      <c r="B9" s="175" t="s">
        <v>0</v>
      </c>
      <c r="C9" s="168" t="s">
        <v>42</v>
      </c>
      <c r="D9" s="176" t="s">
        <v>30</v>
      </c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8"/>
    </row>
    <row r="10" spans="1:21" x14ac:dyDescent="0.25">
      <c r="A10" s="184"/>
      <c r="B10" s="175"/>
      <c r="C10" s="168"/>
      <c r="D10" s="175" t="s">
        <v>12</v>
      </c>
      <c r="E10" s="175"/>
      <c r="F10" s="175"/>
      <c r="G10" s="175"/>
      <c r="H10" s="175"/>
      <c r="I10" s="175"/>
      <c r="J10" s="175"/>
      <c r="K10" s="175"/>
      <c r="L10" s="169" t="s">
        <v>13</v>
      </c>
      <c r="M10" s="170"/>
      <c r="N10" s="169" t="s">
        <v>14</v>
      </c>
      <c r="O10" s="170"/>
      <c r="P10" s="169" t="s">
        <v>15</v>
      </c>
      <c r="Q10" s="170"/>
      <c r="R10" s="169" t="s">
        <v>16</v>
      </c>
      <c r="S10" s="170"/>
      <c r="T10" s="169" t="s">
        <v>17</v>
      </c>
      <c r="U10" s="170"/>
    </row>
    <row r="11" spans="1:21" x14ac:dyDescent="0.25">
      <c r="A11" s="184"/>
      <c r="B11" s="175"/>
      <c r="C11" s="168"/>
      <c r="D11" s="168" t="s">
        <v>43</v>
      </c>
      <c r="E11" s="175" t="s">
        <v>5</v>
      </c>
      <c r="F11" s="175"/>
      <c r="G11" s="175"/>
      <c r="H11" s="175"/>
      <c r="I11" s="175"/>
      <c r="J11" s="175"/>
      <c r="K11" s="175"/>
      <c r="L11" s="171"/>
      <c r="M11" s="172"/>
      <c r="N11" s="171"/>
      <c r="O11" s="172"/>
      <c r="P11" s="171"/>
      <c r="Q11" s="172"/>
      <c r="R11" s="171"/>
      <c r="S11" s="172"/>
      <c r="T11" s="171"/>
      <c r="U11" s="172"/>
    </row>
    <row r="12" spans="1:21" ht="156.75" customHeight="1" x14ac:dyDescent="0.25">
      <c r="A12" s="184"/>
      <c r="B12" s="175"/>
      <c r="C12" s="168"/>
      <c r="D12" s="168"/>
      <c r="E12" s="26" t="s">
        <v>44</v>
      </c>
      <c r="F12" s="26" t="s">
        <v>45</v>
      </c>
      <c r="G12" s="26" t="s">
        <v>46</v>
      </c>
      <c r="H12" s="26" t="s">
        <v>47</v>
      </c>
      <c r="I12" s="26" t="s">
        <v>48</v>
      </c>
      <c r="J12" s="26" t="s">
        <v>49</v>
      </c>
      <c r="K12" s="26" t="s">
        <v>50</v>
      </c>
      <c r="L12" s="173"/>
      <c r="M12" s="174"/>
      <c r="N12" s="173"/>
      <c r="O12" s="174"/>
      <c r="P12" s="173"/>
      <c r="Q12" s="174"/>
      <c r="R12" s="173"/>
      <c r="S12" s="174"/>
      <c r="T12" s="173"/>
      <c r="U12" s="174"/>
    </row>
    <row r="13" spans="1:21" ht="18.75" x14ac:dyDescent="0.25">
      <c r="A13" s="184"/>
      <c r="B13" s="175"/>
      <c r="C13" s="27" t="s">
        <v>10</v>
      </c>
      <c r="D13" s="27" t="s">
        <v>10</v>
      </c>
      <c r="E13" s="27" t="s">
        <v>10</v>
      </c>
      <c r="F13" s="27" t="s">
        <v>10</v>
      </c>
      <c r="G13" s="27" t="s">
        <v>10</v>
      </c>
      <c r="H13" s="27" t="s">
        <v>10</v>
      </c>
      <c r="I13" s="27" t="s">
        <v>10</v>
      </c>
      <c r="J13" s="27" t="s">
        <v>10</v>
      </c>
      <c r="K13" s="27" t="s">
        <v>10</v>
      </c>
      <c r="L13" s="28" t="s">
        <v>18</v>
      </c>
      <c r="M13" s="27" t="s">
        <v>51</v>
      </c>
      <c r="N13" s="27" t="s">
        <v>8</v>
      </c>
      <c r="O13" s="27" t="s">
        <v>52</v>
      </c>
      <c r="P13" s="27" t="s">
        <v>8</v>
      </c>
      <c r="Q13" s="27" t="s">
        <v>51</v>
      </c>
      <c r="R13" s="27" t="s">
        <v>8</v>
      </c>
      <c r="S13" s="27" t="s">
        <v>51</v>
      </c>
      <c r="T13" s="27" t="s">
        <v>8</v>
      </c>
      <c r="U13" s="27" t="s">
        <v>51</v>
      </c>
    </row>
    <row r="14" spans="1:21" x14ac:dyDescent="0.25">
      <c r="A14" s="66">
        <v>1</v>
      </c>
      <c r="B14" s="67">
        <v>2</v>
      </c>
      <c r="C14" s="67">
        <v>3</v>
      </c>
      <c r="D14" s="67">
        <v>4</v>
      </c>
      <c r="E14" s="67">
        <v>5</v>
      </c>
      <c r="F14" s="67">
        <v>6</v>
      </c>
      <c r="G14" s="67">
        <v>7</v>
      </c>
      <c r="H14" s="67">
        <v>8</v>
      </c>
      <c r="I14" s="67">
        <v>9</v>
      </c>
      <c r="J14" s="67">
        <v>10</v>
      </c>
      <c r="K14" s="67">
        <v>11</v>
      </c>
      <c r="L14" s="66">
        <v>12</v>
      </c>
      <c r="M14" s="67">
        <v>13</v>
      </c>
      <c r="N14" s="67">
        <v>14</v>
      </c>
      <c r="O14" s="67">
        <v>15</v>
      </c>
      <c r="P14" s="67">
        <v>16</v>
      </c>
      <c r="Q14" s="67">
        <v>17</v>
      </c>
      <c r="R14" s="67">
        <v>18</v>
      </c>
      <c r="S14" s="67">
        <v>19</v>
      </c>
      <c r="T14" s="67">
        <v>20</v>
      </c>
      <c r="U14" s="67">
        <v>21</v>
      </c>
    </row>
    <row r="15" spans="1:21" s="39" customFormat="1" ht="48" customHeight="1" x14ac:dyDescent="0.25">
      <c r="A15" s="164"/>
      <c r="B15" s="164"/>
      <c r="C15" s="16">
        <f>SUM(D15,M15,O15,S15)</f>
        <v>15014388.199999999</v>
      </c>
      <c r="D15" s="16">
        <f>SUM(E15,F15,H15,J15)</f>
        <v>1671372.6</v>
      </c>
      <c r="E15" s="16">
        <f>SUM(E16:E33)</f>
        <v>1294023.6000000001</v>
      </c>
      <c r="F15" s="16">
        <f>SUM(F16:F33)</f>
        <v>248316</v>
      </c>
      <c r="G15" s="16">
        <f t="shared" ref="G15:Q15" si="0">SUM(G16:G23)</f>
        <v>0</v>
      </c>
      <c r="H15" s="16">
        <f>SUM(H16:H33)</f>
        <v>129033</v>
      </c>
      <c r="I15" s="16">
        <f t="shared" si="0"/>
        <v>0</v>
      </c>
      <c r="J15" s="16">
        <f>SUM(J16:J33)</f>
        <v>0</v>
      </c>
      <c r="K15" s="16">
        <f t="shared" si="0"/>
        <v>0</v>
      </c>
      <c r="L15" s="16">
        <f t="shared" si="0"/>
        <v>3</v>
      </c>
      <c r="M15" s="16">
        <f t="shared" si="0"/>
        <v>5334942</v>
      </c>
      <c r="N15" s="16">
        <f>SUM(N16:N33)</f>
        <v>5467.7</v>
      </c>
      <c r="O15" s="16">
        <f>SUM(O16:O33)</f>
        <v>7599272</v>
      </c>
      <c r="P15" s="16">
        <f t="shared" si="0"/>
        <v>0</v>
      </c>
      <c r="Q15" s="16">
        <f t="shared" si="0"/>
        <v>0</v>
      </c>
      <c r="R15" s="16">
        <f>SUM(R16:R33)</f>
        <v>295.60000000000002</v>
      </c>
      <c r="S15" s="16">
        <f>SUM(S16:S33)</f>
        <v>408801.6</v>
      </c>
      <c r="T15" s="16">
        <f>SUM(T16:T33)</f>
        <v>0</v>
      </c>
      <c r="U15" s="16">
        <f>SUM(U16:U33)</f>
        <v>0</v>
      </c>
    </row>
    <row r="16" spans="1:21" s="39" customFormat="1" ht="60" customHeight="1" x14ac:dyDescent="0.25">
      <c r="A16" s="63">
        <v>1</v>
      </c>
      <c r="B16" s="64" t="s">
        <v>86</v>
      </c>
      <c r="C16" s="76">
        <v>860498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739.7</v>
      </c>
      <c r="O16" s="31">
        <v>860498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</row>
    <row r="17" spans="1:21" s="39" customFormat="1" ht="62.25" customHeight="1" x14ac:dyDescent="0.25">
      <c r="A17" s="110">
        <v>2</v>
      </c>
      <c r="B17" s="29" t="s">
        <v>87</v>
      </c>
      <c r="C17" s="76">
        <v>256818</v>
      </c>
      <c r="D17" s="76">
        <v>256818</v>
      </c>
      <c r="E17" s="76">
        <v>256818</v>
      </c>
      <c r="F17" s="76">
        <v>0</v>
      </c>
      <c r="G17" s="76">
        <v>0</v>
      </c>
      <c r="H17" s="76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</row>
    <row r="18" spans="1:21" s="39" customFormat="1" ht="47.25" x14ac:dyDescent="0.25">
      <c r="A18" s="110">
        <v>3</v>
      </c>
      <c r="B18" s="29" t="s">
        <v>88</v>
      </c>
      <c r="C18" s="76">
        <v>408051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325</v>
      </c>
      <c r="O18" s="31">
        <v>408051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</row>
    <row r="19" spans="1:21" s="39" customFormat="1" ht="47.25" x14ac:dyDescent="0.25">
      <c r="A19" s="110">
        <v>4</v>
      </c>
      <c r="B19" s="29" t="s">
        <v>106</v>
      </c>
      <c r="C19" s="76">
        <v>1776732.4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31">
        <v>1</v>
      </c>
      <c r="M19" s="76">
        <v>1776732.4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128">
        <v>0</v>
      </c>
    </row>
    <row r="20" spans="1:21" s="39" customFormat="1" ht="47.25" x14ac:dyDescent="0.25">
      <c r="A20" s="110">
        <v>5</v>
      </c>
      <c r="B20" s="29" t="s">
        <v>107</v>
      </c>
      <c r="C20" s="76">
        <v>1784020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31">
        <v>1</v>
      </c>
      <c r="M20" s="76">
        <v>1784020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128">
        <v>0</v>
      </c>
    </row>
    <row r="21" spans="1:21" s="39" customFormat="1" ht="47.25" x14ac:dyDescent="0.25">
      <c r="A21" s="110">
        <v>6</v>
      </c>
      <c r="B21" s="29" t="s">
        <v>108</v>
      </c>
      <c r="C21" s="76">
        <v>1774189.6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31">
        <v>1</v>
      </c>
      <c r="M21" s="76">
        <v>1774189.6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128">
        <v>0</v>
      </c>
    </row>
    <row r="22" spans="1:21" s="39" customFormat="1" ht="47.25" x14ac:dyDescent="0.25">
      <c r="A22" s="110">
        <v>7</v>
      </c>
      <c r="B22" s="29" t="s">
        <v>90</v>
      </c>
      <c r="C22" s="127">
        <v>529078</v>
      </c>
      <c r="D22" s="127">
        <v>0</v>
      </c>
      <c r="E22" s="127">
        <v>0</v>
      </c>
      <c r="F22" s="127">
        <v>0</v>
      </c>
      <c r="G22" s="127">
        <v>0</v>
      </c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0</v>
      </c>
      <c r="N22" s="127">
        <v>494</v>
      </c>
      <c r="O22" s="127">
        <v>529078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</row>
    <row r="23" spans="1:21" s="39" customFormat="1" ht="55.5" customHeight="1" x14ac:dyDescent="0.25">
      <c r="A23" s="110">
        <v>8</v>
      </c>
      <c r="B23" s="29" t="s">
        <v>89</v>
      </c>
      <c r="C23" s="76">
        <v>480913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487</v>
      </c>
      <c r="O23" s="31">
        <v>480913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</row>
    <row r="24" spans="1:21" s="3" customFormat="1" ht="48" customHeight="1" x14ac:dyDescent="0.25">
      <c r="A24" s="110">
        <v>9</v>
      </c>
      <c r="B24" s="29" t="s">
        <v>91</v>
      </c>
      <c r="C24" s="76">
        <v>408801.6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295.60000000000002</v>
      </c>
      <c r="S24" s="31">
        <v>408801.6</v>
      </c>
      <c r="T24" s="31">
        <v>0</v>
      </c>
      <c r="U24" s="31">
        <v>0</v>
      </c>
    </row>
    <row r="25" spans="1:21" s="3" customFormat="1" ht="51.75" customHeight="1" x14ac:dyDescent="0.25">
      <c r="A25" s="110">
        <v>10</v>
      </c>
      <c r="B25" s="29" t="s">
        <v>95</v>
      </c>
      <c r="C25" s="76">
        <v>248316</v>
      </c>
      <c r="D25" s="75">
        <f>SUM(F25)</f>
        <v>248316</v>
      </c>
      <c r="E25" s="84">
        <v>0</v>
      </c>
      <c r="F25" s="75">
        <v>248316</v>
      </c>
      <c r="G25" s="84">
        <v>0</v>
      </c>
      <c r="H25" s="84">
        <v>0</v>
      </c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74">
        <v>0</v>
      </c>
      <c r="O25" s="74">
        <v>0</v>
      </c>
      <c r="P25" s="82">
        <v>0</v>
      </c>
      <c r="Q25" s="82">
        <v>0</v>
      </c>
      <c r="R25" s="82">
        <v>0</v>
      </c>
      <c r="S25" s="82">
        <v>0</v>
      </c>
      <c r="T25" s="82">
        <v>0</v>
      </c>
      <c r="U25" s="82">
        <v>0</v>
      </c>
    </row>
    <row r="26" spans="1:21" s="3" customFormat="1" ht="51.75" customHeight="1" x14ac:dyDescent="0.25">
      <c r="A26" s="110">
        <v>11</v>
      </c>
      <c r="B26" s="29" t="s">
        <v>94</v>
      </c>
      <c r="C26" s="76">
        <v>418092</v>
      </c>
      <c r="D26" s="84">
        <v>0</v>
      </c>
      <c r="E26" s="84">
        <v>0</v>
      </c>
      <c r="F26" s="84">
        <v>0</v>
      </c>
      <c r="G26" s="84">
        <v>0</v>
      </c>
      <c r="H26" s="84">
        <v>0</v>
      </c>
      <c r="I26" s="81">
        <v>0</v>
      </c>
      <c r="J26" s="81">
        <v>0</v>
      </c>
      <c r="K26" s="74">
        <v>0</v>
      </c>
      <c r="L26" s="74">
        <v>0</v>
      </c>
      <c r="M26" s="74">
        <v>0</v>
      </c>
      <c r="N26" s="74">
        <v>329</v>
      </c>
      <c r="O26" s="74">
        <f t="shared" ref="O26:O31" si="1">SUM(C26)</f>
        <v>418092</v>
      </c>
      <c r="P26" s="82">
        <v>0</v>
      </c>
      <c r="Q26" s="82">
        <v>0</v>
      </c>
      <c r="R26" s="83">
        <v>0</v>
      </c>
      <c r="S26" s="74">
        <v>0</v>
      </c>
      <c r="T26" s="74">
        <v>0</v>
      </c>
      <c r="U26" s="74">
        <v>0</v>
      </c>
    </row>
    <row r="27" spans="1:21" s="3" customFormat="1" ht="60" customHeight="1" x14ac:dyDescent="0.25">
      <c r="A27" s="110">
        <v>12</v>
      </c>
      <c r="B27" s="29" t="s">
        <v>96</v>
      </c>
      <c r="C27" s="76">
        <v>393213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74">
        <v>329</v>
      </c>
      <c r="O27" s="74">
        <f t="shared" si="1"/>
        <v>393213</v>
      </c>
      <c r="P27" s="74">
        <v>0</v>
      </c>
      <c r="Q27" s="74">
        <v>0</v>
      </c>
      <c r="R27" s="74">
        <v>0</v>
      </c>
      <c r="S27" s="74">
        <v>0</v>
      </c>
      <c r="T27" s="74">
        <v>0</v>
      </c>
      <c r="U27" s="65">
        <v>0</v>
      </c>
    </row>
    <row r="28" spans="1:21" s="3" customFormat="1" ht="60" customHeight="1" x14ac:dyDescent="0.25">
      <c r="A28" s="110">
        <v>13</v>
      </c>
      <c r="B28" s="29" t="s">
        <v>103</v>
      </c>
      <c r="C28" s="76">
        <v>398667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74">
        <v>318</v>
      </c>
      <c r="O28" s="74">
        <f t="shared" si="1"/>
        <v>398667</v>
      </c>
      <c r="P28" s="74">
        <v>0</v>
      </c>
      <c r="Q28" s="74">
        <v>0</v>
      </c>
      <c r="R28" s="74">
        <v>0</v>
      </c>
      <c r="S28" s="74">
        <v>0</v>
      </c>
      <c r="T28" s="74">
        <v>0</v>
      </c>
      <c r="U28" s="65">
        <v>0</v>
      </c>
    </row>
    <row r="29" spans="1:21" s="3" customFormat="1" ht="51.75" customHeight="1" x14ac:dyDescent="0.25">
      <c r="A29" s="110">
        <v>14</v>
      </c>
      <c r="B29" s="29" t="s">
        <v>97</v>
      </c>
      <c r="C29" s="76">
        <v>646793</v>
      </c>
      <c r="D29" s="75">
        <v>0</v>
      </c>
      <c r="E29" s="75">
        <v>0</v>
      </c>
      <c r="F29" s="75">
        <v>0</v>
      </c>
      <c r="G29" s="75">
        <v>0</v>
      </c>
      <c r="H29" s="75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74">
        <v>542</v>
      </c>
      <c r="O29" s="74">
        <f t="shared" si="1"/>
        <v>646793</v>
      </c>
      <c r="P29" s="74">
        <v>0</v>
      </c>
      <c r="Q29" s="74">
        <v>0</v>
      </c>
      <c r="R29" s="74">
        <v>0</v>
      </c>
      <c r="S29" s="74">
        <v>0</v>
      </c>
      <c r="T29" s="74">
        <v>0</v>
      </c>
      <c r="U29" s="65">
        <v>0</v>
      </c>
    </row>
    <row r="30" spans="1:21" s="3" customFormat="1" ht="51.75" customHeight="1" x14ac:dyDescent="0.25">
      <c r="A30" s="110">
        <v>15</v>
      </c>
      <c r="B30" s="29" t="s">
        <v>105</v>
      </c>
      <c r="C30" s="76">
        <v>568725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74">
        <v>475</v>
      </c>
      <c r="O30" s="74">
        <f t="shared" si="1"/>
        <v>568725</v>
      </c>
      <c r="P30" s="74">
        <v>0</v>
      </c>
      <c r="Q30" s="74">
        <v>0</v>
      </c>
      <c r="R30" s="74">
        <v>0</v>
      </c>
      <c r="S30" s="74">
        <v>0</v>
      </c>
      <c r="T30" s="74">
        <v>0</v>
      </c>
      <c r="U30" s="65">
        <v>0</v>
      </c>
    </row>
    <row r="31" spans="1:21" s="3" customFormat="1" ht="47.25" x14ac:dyDescent="0.25">
      <c r="A31" s="110">
        <v>16</v>
      </c>
      <c r="B31" s="29" t="s">
        <v>93</v>
      </c>
      <c r="C31" s="76">
        <v>1076173</v>
      </c>
      <c r="D31" s="78">
        <v>0</v>
      </c>
      <c r="E31" s="78">
        <v>0</v>
      </c>
      <c r="F31" s="78">
        <v>0</v>
      </c>
      <c r="G31" s="78">
        <v>0</v>
      </c>
      <c r="H31" s="78">
        <v>0</v>
      </c>
      <c r="I31" s="74">
        <v>0</v>
      </c>
      <c r="J31" s="74">
        <v>0</v>
      </c>
      <c r="K31" s="74">
        <v>0</v>
      </c>
      <c r="L31" s="74">
        <v>0</v>
      </c>
      <c r="M31" s="74">
        <v>0</v>
      </c>
      <c r="N31" s="74">
        <v>556</v>
      </c>
      <c r="O31" s="74">
        <f t="shared" si="1"/>
        <v>1076173</v>
      </c>
      <c r="P31" s="74">
        <v>0</v>
      </c>
      <c r="Q31" s="74">
        <v>0</v>
      </c>
      <c r="R31" s="74">
        <v>0</v>
      </c>
      <c r="S31" s="74">
        <v>0</v>
      </c>
      <c r="T31" s="74">
        <v>0</v>
      </c>
      <c r="U31" s="65">
        <v>0</v>
      </c>
    </row>
    <row r="32" spans="1:21" s="3" customFormat="1" ht="47.25" x14ac:dyDescent="0.25">
      <c r="A32" s="110">
        <v>17</v>
      </c>
      <c r="B32" s="29" t="s">
        <v>92</v>
      </c>
      <c r="C32" s="78">
        <v>1037205.6</v>
      </c>
      <c r="D32" s="78">
        <v>1037205.6</v>
      </c>
      <c r="E32" s="78">
        <v>1037205.6</v>
      </c>
      <c r="F32" s="78">
        <v>0</v>
      </c>
      <c r="G32" s="78">
        <v>0</v>
      </c>
      <c r="H32" s="78">
        <v>0</v>
      </c>
      <c r="I32" s="74">
        <v>0</v>
      </c>
      <c r="J32" s="74">
        <v>0</v>
      </c>
      <c r="K32" s="74">
        <v>0</v>
      </c>
      <c r="L32" s="74">
        <v>0</v>
      </c>
      <c r="M32" s="74">
        <v>0</v>
      </c>
      <c r="N32" s="74">
        <v>0</v>
      </c>
      <c r="O32" s="74">
        <v>0</v>
      </c>
      <c r="P32" s="74">
        <v>0</v>
      </c>
      <c r="Q32" s="74">
        <v>0</v>
      </c>
      <c r="R32" s="74">
        <v>0</v>
      </c>
      <c r="S32" s="74">
        <v>0</v>
      </c>
      <c r="T32" s="74">
        <v>0</v>
      </c>
      <c r="U32" s="65">
        <v>0</v>
      </c>
    </row>
    <row r="33" spans="1:21" s="3" customFormat="1" ht="47.25" x14ac:dyDescent="0.25">
      <c r="A33" s="110">
        <v>18</v>
      </c>
      <c r="B33" s="29" t="s">
        <v>99</v>
      </c>
      <c r="C33" s="76">
        <f>SUM(D33,O33)</f>
        <v>1948102</v>
      </c>
      <c r="D33" s="78">
        <f>SUM(H33)</f>
        <v>129033</v>
      </c>
      <c r="E33" s="78">
        <v>0</v>
      </c>
      <c r="F33" s="78">
        <v>0</v>
      </c>
      <c r="G33" s="78">
        <v>0</v>
      </c>
      <c r="H33" s="78">
        <v>129033</v>
      </c>
      <c r="I33" s="74">
        <v>0</v>
      </c>
      <c r="J33" s="74">
        <v>0</v>
      </c>
      <c r="K33" s="74">
        <v>0</v>
      </c>
      <c r="L33" s="74">
        <v>0</v>
      </c>
      <c r="M33" s="74">
        <v>0</v>
      </c>
      <c r="N33" s="74">
        <v>873</v>
      </c>
      <c r="O33" s="74">
        <v>1819069</v>
      </c>
      <c r="P33" s="74">
        <v>0</v>
      </c>
      <c r="Q33" s="74">
        <v>0</v>
      </c>
      <c r="R33" s="74">
        <v>0</v>
      </c>
      <c r="S33" s="74">
        <v>0</v>
      </c>
      <c r="T33" s="74">
        <v>0</v>
      </c>
      <c r="U33" s="74">
        <v>0</v>
      </c>
    </row>
    <row r="34" spans="1:21" s="3" customFormat="1" x14ac:dyDescent="0.25">
      <c r="L34" s="13"/>
    </row>
    <row r="35" spans="1:21" s="3" customFormat="1" x14ac:dyDescent="0.25">
      <c r="L35" s="13"/>
    </row>
    <row r="39" spans="1:21" ht="33" x14ac:dyDescent="0.45">
      <c r="A39" s="161" t="s">
        <v>100</v>
      </c>
      <c r="B39" s="161"/>
      <c r="C39" s="161"/>
      <c r="D39" s="161"/>
      <c r="E39" s="161"/>
      <c r="F39" s="161"/>
      <c r="G39" s="161"/>
      <c r="H39" s="161"/>
      <c r="I39" s="91"/>
      <c r="J39" s="90"/>
      <c r="K39" s="92"/>
      <c r="L39" s="92"/>
      <c r="M39" s="92"/>
      <c r="N39" s="92"/>
      <c r="O39" s="92"/>
      <c r="P39" s="92"/>
      <c r="Q39" s="92"/>
      <c r="R39" s="162"/>
      <c r="S39" s="162"/>
      <c r="T39" s="162"/>
      <c r="U39" s="162"/>
    </row>
    <row r="40" spans="1:21" ht="33" x14ac:dyDescent="0.45">
      <c r="A40" s="161" t="s">
        <v>110</v>
      </c>
      <c r="B40" s="161"/>
      <c r="C40" s="161"/>
      <c r="D40" s="161"/>
      <c r="E40" s="161"/>
      <c r="F40" s="161"/>
      <c r="G40" s="161"/>
      <c r="N40" s="162" t="s">
        <v>111</v>
      </c>
      <c r="O40" s="162"/>
      <c r="P40" s="162"/>
      <c r="Q40" s="162"/>
      <c r="R40" s="162"/>
      <c r="S40" s="162"/>
      <c r="T40" s="162"/>
      <c r="U40" s="162"/>
    </row>
  </sheetData>
  <autoFilter ref="A14:U23" xr:uid="{00000000-0009-0000-0000-000001000000}"/>
  <sortState ref="B16:U32">
    <sortCondition ref="B16"/>
  </sortState>
  <mergeCells count="25">
    <mergeCell ref="A7:U7"/>
    <mergeCell ref="A9:A13"/>
    <mergeCell ref="A15:B15"/>
    <mergeCell ref="D11:D12"/>
    <mergeCell ref="L10:M12"/>
    <mergeCell ref="E11:K11"/>
    <mergeCell ref="B9:B13"/>
    <mergeCell ref="G8:T8"/>
    <mergeCell ref="R10:S12"/>
    <mergeCell ref="O1:U1"/>
    <mergeCell ref="A5:U5"/>
    <mergeCell ref="A6:U6"/>
    <mergeCell ref="O2:U2"/>
    <mergeCell ref="J3:U3"/>
    <mergeCell ref="A4:U4"/>
    <mergeCell ref="A39:H39"/>
    <mergeCell ref="A40:G40"/>
    <mergeCell ref="N40:U40"/>
    <mergeCell ref="C9:C12"/>
    <mergeCell ref="N10:O12"/>
    <mergeCell ref="T10:U12"/>
    <mergeCell ref="D10:K10"/>
    <mergeCell ref="P10:Q12"/>
    <mergeCell ref="D9:U9"/>
    <mergeCell ref="R39:U39"/>
  </mergeCells>
  <phoneticPr fontId="1" type="noConversion"/>
  <printOptions horizontalCentered="1"/>
  <pageMargins left="0.23622047244094491" right="0.62992125984251968" top="0.74803149606299213" bottom="0.35433070866141736" header="0.31496062992125984" footer="0.31496062992125984"/>
  <pageSetup paperSize="9" scale="43" fitToHeight="0" orientation="landscape" useFirstPageNumber="1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62"/>
  <sheetViews>
    <sheetView topLeftCell="A27" zoomScale="70" zoomScaleNormal="70" zoomScaleSheetLayoutView="35" zoomScalePageLayoutView="35" workbookViewId="0">
      <selection activeCell="A2" sqref="A2:K32"/>
    </sheetView>
  </sheetViews>
  <sheetFormatPr defaultColWidth="9.140625" defaultRowHeight="15.75" x14ac:dyDescent="0.25"/>
  <cols>
    <col min="1" max="1" width="7" style="19" customWidth="1"/>
    <col min="2" max="2" width="27.140625" style="3" customWidth="1"/>
    <col min="3" max="3" width="18.28515625" style="3" customWidth="1"/>
    <col min="4" max="4" width="19.28515625" style="3" customWidth="1"/>
    <col min="5" max="5" width="20.85546875" style="3" customWidth="1"/>
    <col min="6" max="6" width="14.42578125" style="3" customWidth="1"/>
    <col min="7" max="7" width="16.7109375" style="3" customWidth="1"/>
    <col min="8" max="8" width="18.42578125" style="3" customWidth="1"/>
    <col min="9" max="9" width="18.7109375" style="3" customWidth="1"/>
    <col min="10" max="10" width="18.28515625" style="3" customWidth="1"/>
    <col min="11" max="11" width="20.85546875" style="55" customWidth="1"/>
    <col min="12" max="12" width="42.42578125" style="46" customWidth="1"/>
    <col min="13" max="13" width="9.140625" style="3"/>
    <col min="14" max="14" width="12.42578125" style="3" bestFit="1" customWidth="1"/>
    <col min="15" max="16384" width="9.140625" style="3"/>
  </cols>
  <sheetData>
    <row r="1" spans="1:14" ht="18.75" x14ac:dyDescent="0.3">
      <c r="C1" s="46"/>
      <c r="D1" s="46"/>
      <c r="E1" s="46"/>
      <c r="F1" s="46"/>
      <c r="G1" s="47"/>
      <c r="H1" s="47"/>
      <c r="I1" s="47"/>
      <c r="J1" s="46"/>
      <c r="K1" s="54"/>
    </row>
    <row r="2" spans="1:14" ht="25.5" x14ac:dyDescent="0.25">
      <c r="A2" s="189" t="s">
        <v>78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4" ht="25.5" x14ac:dyDescent="0.25">
      <c r="A3" s="189" t="s">
        <v>102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1:14" ht="30" customHeight="1" x14ac:dyDescent="0.25">
      <c r="A4" s="194" t="s">
        <v>127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</row>
    <row r="5" spans="1:14" ht="30" customHeight="1" x14ac:dyDescent="0.25">
      <c r="A5" s="189" t="s">
        <v>128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</row>
    <row r="6" spans="1:14" x14ac:dyDescent="0.25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</row>
    <row r="7" spans="1:14" ht="15.75" customHeight="1" x14ac:dyDescent="0.25">
      <c r="A7" s="192" t="s">
        <v>3</v>
      </c>
      <c r="B7" s="190" t="s">
        <v>37</v>
      </c>
      <c r="C7" s="190" t="s">
        <v>53</v>
      </c>
      <c r="D7" s="190" t="s">
        <v>39</v>
      </c>
      <c r="E7" s="190"/>
      <c r="F7" s="190"/>
      <c r="G7" s="190"/>
      <c r="H7" s="190"/>
      <c r="I7" s="190"/>
      <c r="J7" s="190"/>
      <c r="K7" s="190"/>
    </row>
    <row r="8" spans="1:14" x14ac:dyDescent="0.25">
      <c r="A8" s="192"/>
      <c r="B8" s="190"/>
      <c r="C8" s="190"/>
      <c r="D8" s="190" t="s">
        <v>54</v>
      </c>
      <c r="E8" s="190" t="s">
        <v>38</v>
      </c>
      <c r="F8" s="190"/>
      <c r="G8" s="190"/>
      <c r="H8" s="190"/>
      <c r="I8" s="190"/>
      <c r="J8" s="190"/>
      <c r="K8" s="190" t="s">
        <v>55</v>
      </c>
    </row>
    <row r="9" spans="1:14" x14ac:dyDescent="0.25">
      <c r="A9" s="192"/>
      <c r="B9" s="190"/>
      <c r="C9" s="190"/>
      <c r="D9" s="190"/>
      <c r="E9" s="190" t="s">
        <v>56</v>
      </c>
      <c r="F9" s="190" t="s">
        <v>57</v>
      </c>
      <c r="G9" s="190" t="s">
        <v>58</v>
      </c>
      <c r="H9" s="190" t="s">
        <v>59</v>
      </c>
      <c r="I9" s="190" t="s">
        <v>60</v>
      </c>
      <c r="J9" s="190" t="s">
        <v>61</v>
      </c>
      <c r="K9" s="190"/>
    </row>
    <row r="10" spans="1:14" x14ac:dyDescent="0.25">
      <c r="A10" s="192"/>
      <c r="B10" s="190"/>
      <c r="C10" s="190"/>
      <c r="D10" s="190"/>
      <c r="E10" s="190"/>
      <c r="F10" s="190"/>
      <c r="G10" s="191"/>
      <c r="H10" s="190"/>
      <c r="I10" s="190"/>
      <c r="J10" s="190"/>
      <c r="K10" s="190"/>
    </row>
    <row r="11" spans="1:14" ht="105" customHeight="1" x14ac:dyDescent="0.25">
      <c r="A11" s="192"/>
      <c r="B11" s="190"/>
      <c r="C11" s="190"/>
      <c r="D11" s="190"/>
      <c r="E11" s="190"/>
      <c r="F11" s="190"/>
      <c r="G11" s="191"/>
      <c r="H11" s="190"/>
      <c r="I11" s="190"/>
      <c r="J11" s="190"/>
      <c r="K11" s="190"/>
    </row>
    <row r="12" spans="1:14" x14ac:dyDescent="0.25">
      <c r="A12" s="192"/>
      <c r="B12" s="190"/>
      <c r="C12" s="32" t="s">
        <v>10</v>
      </c>
      <c r="D12" s="32" t="s">
        <v>10</v>
      </c>
      <c r="E12" s="32" t="s">
        <v>10</v>
      </c>
      <c r="F12" s="32" t="s">
        <v>10</v>
      </c>
      <c r="G12" s="32" t="s">
        <v>10</v>
      </c>
      <c r="H12" s="32" t="s">
        <v>10</v>
      </c>
      <c r="I12" s="33" t="s">
        <v>10</v>
      </c>
      <c r="J12" s="33" t="s">
        <v>10</v>
      </c>
      <c r="K12" s="33" t="s">
        <v>10</v>
      </c>
    </row>
    <row r="13" spans="1:14" x14ac:dyDescent="0.25">
      <c r="A13" s="34">
        <v>1</v>
      </c>
      <c r="B13" s="34">
        <v>2</v>
      </c>
      <c r="C13" s="34">
        <v>3</v>
      </c>
      <c r="D13" s="34">
        <v>4</v>
      </c>
      <c r="E13" s="34">
        <v>5</v>
      </c>
      <c r="F13" s="34">
        <v>6</v>
      </c>
      <c r="G13" s="34">
        <v>7</v>
      </c>
      <c r="H13" s="34">
        <v>8</v>
      </c>
      <c r="I13" s="33">
        <v>9</v>
      </c>
      <c r="J13" s="33">
        <v>10</v>
      </c>
      <c r="K13" s="33">
        <v>11</v>
      </c>
    </row>
    <row r="14" spans="1:14" s="18" customFormat="1" ht="46.5" customHeight="1" x14ac:dyDescent="0.25">
      <c r="A14" s="164" t="str">
        <f>'Приложение 1'!A29:B29</f>
        <v>Всего по муниципальному образованию Северский  район</v>
      </c>
      <c r="B14" s="164"/>
      <c r="C14" s="52">
        <f>SUM(F14:K14)</f>
        <v>1112122.69</v>
      </c>
      <c r="D14" s="16">
        <f>SUM(D15:D32)</f>
        <v>998019</v>
      </c>
      <c r="E14" s="16">
        <f>SUM(E15:E22)</f>
        <v>0</v>
      </c>
      <c r="F14" s="16">
        <f>SUM(F15:F22)</f>
        <v>90000</v>
      </c>
      <c r="G14" s="16">
        <f>SUM(G15:G32)</f>
        <v>728019</v>
      </c>
      <c r="H14" s="16">
        <f>SUM(H15:H22)</f>
        <v>0</v>
      </c>
      <c r="I14" s="16">
        <f>SUM(I15:I22)</f>
        <v>0</v>
      </c>
      <c r="J14" s="16">
        <f>SUM(J15:J32)</f>
        <v>180000</v>
      </c>
      <c r="K14" s="16">
        <f>SUM(K18:K20)</f>
        <v>114103.69</v>
      </c>
      <c r="L14" s="53"/>
    </row>
    <row r="15" spans="1:14" s="18" customFormat="1" ht="55.5" customHeight="1" x14ac:dyDescent="0.25">
      <c r="A15" s="63">
        <v>1</v>
      </c>
      <c r="B15" s="64" t="s">
        <v>86</v>
      </c>
      <c r="C15" s="51">
        <f>SUM(D15)</f>
        <v>60000</v>
      </c>
      <c r="D15" s="12">
        <f t="shared" ref="D15:D23" si="0">SUM(E15:J15)</f>
        <v>60000</v>
      </c>
      <c r="E15" s="12">
        <v>0</v>
      </c>
      <c r="F15" s="12">
        <v>0</v>
      </c>
      <c r="G15" s="12">
        <v>50000</v>
      </c>
      <c r="H15" s="12">
        <v>0</v>
      </c>
      <c r="I15" s="12">
        <v>0</v>
      </c>
      <c r="J15" s="12">
        <v>10000</v>
      </c>
      <c r="K15" s="65">
        <v>0</v>
      </c>
      <c r="L15" s="106"/>
    </row>
    <row r="16" spans="1:14" s="18" customFormat="1" ht="59.25" customHeight="1" x14ac:dyDescent="0.25">
      <c r="A16" s="111">
        <v>2</v>
      </c>
      <c r="B16" s="29" t="s">
        <v>87</v>
      </c>
      <c r="C16" s="51">
        <f>SUM(D16)</f>
        <v>27349</v>
      </c>
      <c r="D16" s="12">
        <f t="shared" si="0"/>
        <v>27349</v>
      </c>
      <c r="E16" s="12">
        <v>0</v>
      </c>
      <c r="F16" s="12">
        <v>0</v>
      </c>
      <c r="G16" s="12">
        <v>17349</v>
      </c>
      <c r="H16" s="12">
        <v>0</v>
      </c>
      <c r="I16" s="12">
        <v>0</v>
      </c>
      <c r="J16" s="12">
        <v>10000</v>
      </c>
      <c r="K16" s="65">
        <v>0</v>
      </c>
      <c r="L16" s="106"/>
      <c r="N16" s="17"/>
    </row>
    <row r="17" spans="1:18" s="18" customFormat="1" ht="69.95" customHeight="1" x14ac:dyDescent="0.25">
      <c r="A17" s="111">
        <v>3</v>
      </c>
      <c r="B17" s="29" t="s">
        <v>88</v>
      </c>
      <c r="C17" s="51">
        <f>SUM(D17)</f>
        <v>33400</v>
      </c>
      <c r="D17" s="12">
        <f t="shared" si="0"/>
        <v>33400</v>
      </c>
      <c r="E17" s="12">
        <v>0</v>
      </c>
      <c r="F17" s="12">
        <v>0</v>
      </c>
      <c r="G17" s="12">
        <v>23400</v>
      </c>
      <c r="H17" s="12">
        <v>0</v>
      </c>
      <c r="I17" s="12">
        <v>0</v>
      </c>
      <c r="J17" s="12">
        <v>10000</v>
      </c>
      <c r="K17" s="65">
        <v>0</v>
      </c>
      <c r="L17" s="106"/>
    </row>
    <row r="18" spans="1:18" s="18" customFormat="1" ht="69.95" customHeight="1" x14ac:dyDescent="0.25">
      <c r="A18" s="111">
        <v>4</v>
      </c>
      <c r="B18" s="29" t="s">
        <v>106</v>
      </c>
      <c r="C18" s="51">
        <f>SUM(F18:K18)</f>
        <v>140502.08000000002</v>
      </c>
      <c r="D18" s="12">
        <f>SUM(E18:J18)</f>
        <v>102480</v>
      </c>
      <c r="E18" s="12">
        <v>0</v>
      </c>
      <c r="F18" s="12">
        <v>30000</v>
      </c>
      <c r="G18" s="12">
        <v>62480</v>
      </c>
      <c r="H18" s="12">
        <v>0</v>
      </c>
      <c r="I18" s="12">
        <v>0</v>
      </c>
      <c r="J18" s="12">
        <v>10000</v>
      </c>
      <c r="K18" s="12">
        <v>38022.080000000002</v>
      </c>
      <c r="L18" s="106"/>
    </row>
    <row r="19" spans="1:18" s="18" customFormat="1" ht="69.95" customHeight="1" x14ac:dyDescent="0.25">
      <c r="A19" s="111">
        <v>5</v>
      </c>
      <c r="B19" s="29" t="s">
        <v>107</v>
      </c>
      <c r="C19" s="51">
        <f>SUM(F19:K19)</f>
        <v>140658.01999999999</v>
      </c>
      <c r="D19" s="12">
        <f t="shared" si="0"/>
        <v>102480</v>
      </c>
      <c r="E19" s="12">
        <v>0</v>
      </c>
      <c r="F19" s="12">
        <v>30000</v>
      </c>
      <c r="G19" s="12">
        <v>62480</v>
      </c>
      <c r="H19" s="12">
        <v>0</v>
      </c>
      <c r="I19" s="12">
        <v>0</v>
      </c>
      <c r="J19" s="12">
        <v>10000</v>
      </c>
      <c r="K19" s="12">
        <v>38178.019999999997</v>
      </c>
      <c r="L19" s="106"/>
    </row>
    <row r="20" spans="1:18" s="18" customFormat="1" ht="69.95" customHeight="1" x14ac:dyDescent="0.25">
      <c r="A20" s="111">
        <v>6</v>
      </c>
      <c r="B20" s="29" t="s">
        <v>108</v>
      </c>
      <c r="C20" s="51">
        <f>SUM(F20:K20)</f>
        <v>132863.59</v>
      </c>
      <c r="D20" s="12">
        <f t="shared" si="0"/>
        <v>94960</v>
      </c>
      <c r="E20" s="12">
        <v>0</v>
      </c>
      <c r="F20" s="12">
        <v>30000</v>
      </c>
      <c r="G20" s="12">
        <v>54960</v>
      </c>
      <c r="H20" s="12">
        <v>0</v>
      </c>
      <c r="I20" s="12">
        <v>0</v>
      </c>
      <c r="J20" s="12">
        <v>10000</v>
      </c>
      <c r="K20" s="12">
        <v>37903.589999999997</v>
      </c>
      <c r="L20" s="106"/>
    </row>
    <row r="21" spans="1:18" s="18" customFormat="1" ht="50.25" customHeight="1" x14ac:dyDescent="0.25">
      <c r="A21" s="111">
        <v>7</v>
      </c>
      <c r="B21" s="29" t="s">
        <v>90</v>
      </c>
      <c r="C21" s="12">
        <f>SUM(G21:J21)</f>
        <v>45568</v>
      </c>
      <c r="D21" s="12">
        <f t="shared" si="0"/>
        <v>45568</v>
      </c>
      <c r="E21" s="12">
        <v>0</v>
      </c>
      <c r="F21" s="12">
        <v>0</v>
      </c>
      <c r="G21" s="12">
        <v>35568</v>
      </c>
      <c r="H21" s="12">
        <v>0</v>
      </c>
      <c r="I21" s="12">
        <v>0</v>
      </c>
      <c r="J21" s="12">
        <v>10000</v>
      </c>
      <c r="K21" s="65">
        <v>0</v>
      </c>
      <c r="L21" s="106"/>
    </row>
    <row r="22" spans="1:18" s="18" customFormat="1" ht="54.75" customHeight="1" x14ac:dyDescent="0.25">
      <c r="A22" s="111">
        <v>8</v>
      </c>
      <c r="B22" s="29" t="s">
        <v>89</v>
      </c>
      <c r="C22" s="12">
        <f>SUM(G22:J22)</f>
        <v>45064</v>
      </c>
      <c r="D22" s="12">
        <f t="shared" si="0"/>
        <v>45064</v>
      </c>
      <c r="E22" s="12">
        <v>0</v>
      </c>
      <c r="F22" s="12">
        <v>0</v>
      </c>
      <c r="G22" s="12">
        <v>35064</v>
      </c>
      <c r="H22" s="12">
        <v>0</v>
      </c>
      <c r="I22" s="12">
        <v>0</v>
      </c>
      <c r="J22" s="12">
        <v>10000</v>
      </c>
      <c r="K22" s="65">
        <v>0</v>
      </c>
      <c r="L22" s="106"/>
    </row>
    <row r="23" spans="1:18" s="18" customFormat="1" ht="55.5" customHeight="1" x14ac:dyDescent="0.25">
      <c r="A23" s="111">
        <v>9</v>
      </c>
      <c r="B23" s="29" t="s">
        <v>91</v>
      </c>
      <c r="C23" s="12">
        <f>SUM(G23:J23)</f>
        <v>55226.8</v>
      </c>
      <c r="D23" s="12">
        <f t="shared" si="0"/>
        <v>55226.8</v>
      </c>
      <c r="E23" s="40">
        <v>0</v>
      </c>
      <c r="F23" s="40">
        <v>0</v>
      </c>
      <c r="G23" s="40">
        <v>45226.8</v>
      </c>
      <c r="H23" s="40">
        <v>0</v>
      </c>
      <c r="I23" s="40">
        <v>0</v>
      </c>
      <c r="J23" s="12">
        <v>10000</v>
      </c>
      <c r="K23" s="65">
        <v>0</v>
      </c>
      <c r="L23" s="107"/>
    </row>
    <row r="24" spans="1:18" ht="51.75" customHeight="1" x14ac:dyDescent="0.25">
      <c r="A24" s="111">
        <v>10</v>
      </c>
      <c r="B24" s="29" t="s">
        <v>95</v>
      </c>
      <c r="C24" s="12">
        <f t="shared" ref="C24:C32" si="1">SUM(G24:J24)</f>
        <v>34235.199999999997</v>
      </c>
      <c r="D24" s="12">
        <f t="shared" ref="D24:D32" si="2">SUM(E24:J24)</f>
        <v>34235.199999999997</v>
      </c>
      <c r="E24" s="68">
        <v>0</v>
      </c>
      <c r="F24" s="68">
        <v>0</v>
      </c>
      <c r="G24" s="68">
        <v>24235.200000000001</v>
      </c>
      <c r="H24" s="68">
        <v>0</v>
      </c>
      <c r="I24" s="68">
        <v>0</v>
      </c>
      <c r="J24" s="12">
        <v>10000</v>
      </c>
      <c r="K24" s="65">
        <v>0</v>
      </c>
      <c r="L24" s="108"/>
      <c r="Q24" s="48"/>
      <c r="R24" s="49"/>
    </row>
    <row r="25" spans="1:18" ht="51.75" customHeight="1" x14ac:dyDescent="0.25">
      <c r="A25" s="111">
        <v>11</v>
      </c>
      <c r="B25" s="29" t="s">
        <v>94</v>
      </c>
      <c r="C25" s="12">
        <f t="shared" si="1"/>
        <v>33688</v>
      </c>
      <c r="D25" s="12">
        <f t="shared" si="2"/>
        <v>33688</v>
      </c>
      <c r="E25" s="65">
        <v>0</v>
      </c>
      <c r="F25" s="65">
        <v>0</v>
      </c>
      <c r="G25" s="69">
        <v>23688</v>
      </c>
      <c r="H25" s="69">
        <v>0</v>
      </c>
      <c r="I25" s="69">
        <v>0</v>
      </c>
      <c r="J25" s="12">
        <v>10000</v>
      </c>
      <c r="K25" s="65">
        <v>0</v>
      </c>
      <c r="L25" s="109"/>
      <c r="M25" s="35"/>
    </row>
    <row r="26" spans="1:18" s="36" customFormat="1" ht="55.5" customHeight="1" x14ac:dyDescent="0.25">
      <c r="A26" s="111">
        <v>12</v>
      </c>
      <c r="B26" s="29" t="s">
        <v>96</v>
      </c>
      <c r="C26" s="12">
        <f t="shared" si="1"/>
        <v>33688</v>
      </c>
      <c r="D26" s="12">
        <f t="shared" si="2"/>
        <v>33688</v>
      </c>
      <c r="E26" s="70">
        <v>0</v>
      </c>
      <c r="F26" s="70">
        <v>0</v>
      </c>
      <c r="G26" s="69">
        <v>23688</v>
      </c>
      <c r="H26" s="69">
        <v>0</v>
      </c>
      <c r="I26" s="69">
        <v>0</v>
      </c>
      <c r="J26" s="12">
        <v>10000</v>
      </c>
      <c r="K26" s="65">
        <v>0</v>
      </c>
      <c r="L26" s="109"/>
    </row>
    <row r="27" spans="1:18" s="36" customFormat="1" ht="55.5" customHeight="1" x14ac:dyDescent="0.25">
      <c r="A27" s="111">
        <v>13</v>
      </c>
      <c r="B27" s="29" t="s">
        <v>103</v>
      </c>
      <c r="C27" s="12">
        <f t="shared" si="1"/>
        <v>32896</v>
      </c>
      <c r="D27" s="12">
        <f>SUM(G27,J27)</f>
        <v>32896</v>
      </c>
      <c r="E27" s="70">
        <v>0</v>
      </c>
      <c r="F27" s="70">
        <v>0</v>
      </c>
      <c r="G27" s="69">
        <v>22896</v>
      </c>
      <c r="H27" s="69">
        <v>0</v>
      </c>
      <c r="I27" s="69">
        <v>0</v>
      </c>
      <c r="J27" s="12">
        <v>10000</v>
      </c>
      <c r="K27" s="65">
        <v>0</v>
      </c>
      <c r="L27" s="109"/>
    </row>
    <row r="28" spans="1:18" s="36" customFormat="1" ht="54.75" customHeight="1" x14ac:dyDescent="0.25">
      <c r="A28" s="111">
        <v>14</v>
      </c>
      <c r="B28" s="29" t="s">
        <v>97</v>
      </c>
      <c r="C28" s="12">
        <f t="shared" si="1"/>
        <v>49024</v>
      </c>
      <c r="D28" s="12">
        <f t="shared" si="2"/>
        <v>49024</v>
      </c>
      <c r="E28" s="70">
        <v>0</v>
      </c>
      <c r="F28" s="71">
        <v>0</v>
      </c>
      <c r="G28" s="69">
        <v>39024</v>
      </c>
      <c r="H28" s="69">
        <v>0</v>
      </c>
      <c r="I28" s="69">
        <v>0</v>
      </c>
      <c r="J28" s="12">
        <v>10000</v>
      </c>
      <c r="K28" s="65">
        <v>0</v>
      </c>
      <c r="L28" s="109"/>
    </row>
    <row r="29" spans="1:18" s="36" customFormat="1" ht="54.75" customHeight="1" x14ac:dyDescent="0.25">
      <c r="A29" s="111">
        <v>15</v>
      </c>
      <c r="B29" s="29" t="s">
        <v>105</v>
      </c>
      <c r="C29" s="12">
        <f t="shared" si="1"/>
        <v>44200</v>
      </c>
      <c r="D29" s="12">
        <f>SUM(G29,J29)</f>
        <v>44200</v>
      </c>
      <c r="E29" s="70">
        <v>0</v>
      </c>
      <c r="F29" s="71">
        <v>0</v>
      </c>
      <c r="G29" s="69">
        <v>34200</v>
      </c>
      <c r="H29" s="69">
        <v>0</v>
      </c>
      <c r="I29" s="69">
        <v>0</v>
      </c>
      <c r="J29" s="12">
        <v>10000</v>
      </c>
      <c r="K29" s="65">
        <v>0</v>
      </c>
      <c r="L29" s="109"/>
    </row>
    <row r="30" spans="1:18" s="37" customFormat="1" ht="55.5" customHeight="1" x14ac:dyDescent="0.25">
      <c r="A30" s="111">
        <v>16</v>
      </c>
      <c r="B30" s="29" t="s">
        <v>93</v>
      </c>
      <c r="C30" s="12">
        <f t="shared" si="1"/>
        <v>60000</v>
      </c>
      <c r="D30" s="12">
        <f t="shared" si="2"/>
        <v>60000</v>
      </c>
      <c r="E30" s="40">
        <v>0</v>
      </c>
      <c r="F30" s="40">
        <v>0</v>
      </c>
      <c r="G30" s="69">
        <v>50000</v>
      </c>
      <c r="H30" s="69">
        <v>0</v>
      </c>
      <c r="I30" s="69">
        <v>0</v>
      </c>
      <c r="J30" s="12">
        <v>10000</v>
      </c>
      <c r="K30" s="65">
        <v>0</v>
      </c>
      <c r="L30" s="109"/>
    </row>
    <row r="31" spans="1:18" ht="53.25" customHeight="1" x14ac:dyDescent="0.25">
      <c r="A31" s="111">
        <v>17</v>
      </c>
      <c r="B31" s="29" t="s">
        <v>92</v>
      </c>
      <c r="C31" s="12">
        <f t="shared" si="1"/>
        <v>60000</v>
      </c>
      <c r="D31" s="12">
        <f t="shared" si="2"/>
        <v>60000</v>
      </c>
      <c r="E31" s="65">
        <v>0</v>
      </c>
      <c r="F31" s="65">
        <v>0</v>
      </c>
      <c r="G31" s="69">
        <v>50000</v>
      </c>
      <c r="H31" s="69">
        <v>0</v>
      </c>
      <c r="I31" s="69">
        <v>0</v>
      </c>
      <c r="J31" s="12">
        <v>10000</v>
      </c>
      <c r="K31" s="65">
        <v>0</v>
      </c>
      <c r="L31" s="109"/>
    </row>
    <row r="32" spans="1:18" ht="53.25" customHeight="1" x14ac:dyDescent="0.25">
      <c r="A32" s="111">
        <v>18</v>
      </c>
      <c r="B32" s="29" t="s">
        <v>99</v>
      </c>
      <c r="C32" s="12">
        <f t="shared" si="1"/>
        <v>83760</v>
      </c>
      <c r="D32" s="12">
        <f t="shared" si="2"/>
        <v>83760</v>
      </c>
      <c r="E32" s="65">
        <v>0</v>
      </c>
      <c r="F32" s="65">
        <v>0</v>
      </c>
      <c r="G32" s="69">
        <v>73760</v>
      </c>
      <c r="H32" s="65">
        <v>0</v>
      </c>
      <c r="I32" s="65">
        <v>0</v>
      </c>
      <c r="J32" s="12">
        <v>10000</v>
      </c>
      <c r="K32" s="65">
        <v>0</v>
      </c>
      <c r="L32" s="108"/>
    </row>
    <row r="33" spans="1:21" x14ac:dyDescent="0.25">
      <c r="K33" s="46"/>
    </row>
    <row r="34" spans="1:21" x14ac:dyDescent="0.25">
      <c r="K34" s="46"/>
    </row>
    <row r="35" spans="1:21" x14ac:dyDescent="0.25">
      <c r="K35" s="46"/>
    </row>
    <row r="36" spans="1:21" x14ac:dyDescent="0.25">
      <c r="D36" s="11"/>
      <c r="K36" s="46"/>
    </row>
    <row r="37" spans="1:21" x14ac:dyDescent="0.25">
      <c r="K37" s="46"/>
    </row>
    <row r="38" spans="1:21" ht="33" x14ac:dyDescent="0.45">
      <c r="A38" s="93" t="s">
        <v>100</v>
      </c>
      <c r="B38" s="93"/>
      <c r="C38" s="93"/>
      <c r="D38" s="94"/>
      <c r="E38" s="94"/>
      <c r="F38" s="94"/>
      <c r="G38" s="94"/>
      <c r="H38" s="94"/>
      <c r="I38" s="193"/>
      <c r="J38" s="193"/>
      <c r="K38" s="193"/>
      <c r="L38" s="92"/>
      <c r="M38" s="92"/>
      <c r="N38" s="92"/>
      <c r="O38" s="92"/>
      <c r="P38" s="92"/>
      <c r="Q38" s="92"/>
      <c r="R38" s="162"/>
      <c r="S38" s="162"/>
      <c r="T38" s="162"/>
      <c r="U38" s="162"/>
    </row>
    <row r="39" spans="1:21" ht="27.75" x14ac:dyDescent="0.4">
      <c r="A39" s="187" t="s">
        <v>112</v>
      </c>
      <c r="B39" s="187"/>
      <c r="C39" s="187"/>
      <c r="D39" s="187"/>
      <c r="E39" s="187"/>
      <c r="G39" s="188" t="s">
        <v>111</v>
      </c>
      <c r="H39" s="188"/>
      <c r="I39" s="188"/>
      <c r="J39" s="188"/>
      <c r="K39" s="188"/>
    </row>
    <row r="40" spans="1:21" x14ac:dyDescent="0.25">
      <c r="K40" s="46"/>
    </row>
    <row r="41" spans="1:21" x14ac:dyDescent="0.25">
      <c r="K41" s="46"/>
    </row>
    <row r="42" spans="1:21" x14ac:dyDescent="0.25">
      <c r="K42" s="46"/>
    </row>
    <row r="43" spans="1:21" x14ac:dyDescent="0.25">
      <c r="K43" s="46"/>
    </row>
    <row r="44" spans="1:21" x14ac:dyDescent="0.25">
      <c r="K44" s="46"/>
    </row>
    <row r="45" spans="1:21" x14ac:dyDescent="0.25">
      <c r="K45" s="46"/>
    </row>
    <row r="46" spans="1:21" x14ac:dyDescent="0.25">
      <c r="K46" s="46"/>
    </row>
    <row r="47" spans="1:21" x14ac:dyDescent="0.25">
      <c r="K47" s="46"/>
    </row>
    <row r="48" spans="1:21" x14ac:dyDescent="0.25">
      <c r="K48" s="46"/>
    </row>
    <row r="49" spans="11:11" x14ac:dyDescent="0.25">
      <c r="K49" s="46"/>
    </row>
    <row r="50" spans="11:11" x14ac:dyDescent="0.25">
      <c r="K50" s="46"/>
    </row>
    <row r="51" spans="11:11" x14ac:dyDescent="0.25">
      <c r="K51" s="46"/>
    </row>
    <row r="52" spans="11:11" x14ac:dyDescent="0.25">
      <c r="K52" s="46"/>
    </row>
    <row r="53" spans="11:11" x14ac:dyDescent="0.25">
      <c r="K53" s="46"/>
    </row>
    <row r="54" spans="11:11" x14ac:dyDescent="0.25">
      <c r="K54" s="46"/>
    </row>
    <row r="55" spans="11:11" x14ac:dyDescent="0.25">
      <c r="K55" s="46"/>
    </row>
    <row r="56" spans="11:11" x14ac:dyDescent="0.25">
      <c r="K56" s="46"/>
    </row>
    <row r="57" spans="11:11" x14ac:dyDescent="0.25">
      <c r="K57" s="46"/>
    </row>
    <row r="58" spans="11:11" x14ac:dyDescent="0.25">
      <c r="K58" s="46"/>
    </row>
    <row r="59" spans="11:11" x14ac:dyDescent="0.25">
      <c r="K59" s="46"/>
    </row>
    <row r="60" spans="11:11" x14ac:dyDescent="0.25">
      <c r="K60" s="46"/>
    </row>
    <row r="61" spans="11:11" x14ac:dyDescent="0.25">
      <c r="K61" s="46"/>
    </row>
    <row r="62" spans="11:11" x14ac:dyDescent="0.25">
      <c r="K62" s="46"/>
    </row>
    <row r="63" spans="11:11" x14ac:dyDescent="0.25">
      <c r="K63" s="46"/>
    </row>
    <row r="64" spans="11:11" x14ac:dyDescent="0.25">
      <c r="K64" s="46"/>
    </row>
    <row r="65" spans="11:11" x14ac:dyDescent="0.25">
      <c r="K65" s="46"/>
    </row>
    <row r="66" spans="11:11" x14ac:dyDescent="0.25">
      <c r="K66" s="46"/>
    </row>
    <row r="67" spans="11:11" x14ac:dyDescent="0.25">
      <c r="K67" s="46"/>
    </row>
    <row r="68" spans="11:11" x14ac:dyDescent="0.25">
      <c r="K68" s="46"/>
    </row>
    <row r="69" spans="11:11" x14ac:dyDescent="0.25">
      <c r="K69" s="46"/>
    </row>
    <row r="70" spans="11:11" x14ac:dyDescent="0.25">
      <c r="K70" s="46"/>
    </row>
    <row r="71" spans="11:11" x14ac:dyDescent="0.25">
      <c r="K71" s="46"/>
    </row>
    <row r="72" spans="11:11" x14ac:dyDescent="0.25">
      <c r="K72" s="46"/>
    </row>
    <row r="73" spans="11:11" x14ac:dyDescent="0.25">
      <c r="K73" s="46"/>
    </row>
    <row r="74" spans="11:11" x14ac:dyDescent="0.25">
      <c r="K74" s="46"/>
    </row>
    <row r="75" spans="11:11" x14ac:dyDescent="0.25">
      <c r="K75" s="46"/>
    </row>
    <row r="76" spans="11:11" x14ac:dyDescent="0.25">
      <c r="K76" s="46"/>
    </row>
    <row r="77" spans="11:11" x14ac:dyDescent="0.25">
      <c r="K77" s="46"/>
    </row>
    <row r="78" spans="11:11" x14ac:dyDescent="0.25">
      <c r="K78" s="46"/>
    </row>
    <row r="79" spans="11:11" x14ac:dyDescent="0.25">
      <c r="K79" s="46"/>
    </row>
    <row r="80" spans="11:11" x14ac:dyDescent="0.25">
      <c r="K80" s="46"/>
    </row>
    <row r="81" spans="11:11" x14ac:dyDescent="0.25">
      <c r="K81" s="46"/>
    </row>
    <row r="82" spans="11:11" x14ac:dyDescent="0.25">
      <c r="K82" s="46"/>
    </row>
    <row r="83" spans="11:11" x14ac:dyDescent="0.25">
      <c r="K83" s="46"/>
    </row>
    <row r="84" spans="11:11" x14ac:dyDescent="0.25">
      <c r="K84" s="46"/>
    </row>
    <row r="85" spans="11:11" x14ac:dyDescent="0.25">
      <c r="K85" s="46"/>
    </row>
    <row r="86" spans="11:11" x14ac:dyDescent="0.25">
      <c r="K86" s="46"/>
    </row>
    <row r="87" spans="11:11" x14ac:dyDescent="0.25">
      <c r="K87" s="46"/>
    </row>
    <row r="88" spans="11:11" x14ac:dyDescent="0.25">
      <c r="K88" s="46"/>
    </row>
    <row r="89" spans="11:11" x14ac:dyDescent="0.25">
      <c r="K89" s="46"/>
    </row>
    <row r="90" spans="11:11" x14ac:dyDescent="0.25">
      <c r="K90" s="46"/>
    </row>
    <row r="91" spans="11:11" x14ac:dyDescent="0.25">
      <c r="K91" s="46"/>
    </row>
    <row r="92" spans="11:11" x14ac:dyDescent="0.25">
      <c r="K92" s="46"/>
    </row>
    <row r="93" spans="11:11" x14ac:dyDescent="0.25">
      <c r="K93" s="46"/>
    </row>
    <row r="94" spans="11:11" x14ac:dyDescent="0.25">
      <c r="K94" s="46"/>
    </row>
    <row r="95" spans="11:11" x14ac:dyDescent="0.25">
      <c r="K95" s="46"/>
    </row>
    <row r="96" spans="11:11" x14ac:dyDescent="0.25">
      <c r="K96" s="46"/>
    </row>
    <row r="97" spans="11:11" x14ac:dyDescent="0.25">
      <c r="K97" s="46"/>
    </row>
    <row r="98" spans="11:11" x14ac:dyDescent="0.25">
      <c r="K98" s="46"/>
    </row>
    <row r="99" spans="11:11" x14ac:dyDescent="0.25">
      <c r="K99" s="46"/>
    </row>
    <row r="100" spans="11:11" x14ac:dyDescent="0.25">
      <c r="K100" s="46"/>
    </row>
    <row r="101" spans="11:11" x14ac:dyDescent="0.25">
      <c r="K101" s="46"/>
    </row>
    <row r="102" spans="11:11" x14ac:dyDescent="0.25">
      <c r="K102" s="46"/>
    </row>
    <row r="103" spans="11:11" x14ac:dyDescent="0.25">
      <c r="K103" s="46"/>
    </row>
    <row r="104" spans="11:11" x14ac:dyDescent="0.25">
      <c r="K104" s="46"/>
    </row>
    <row r="105" spans="11:11" x14ac:dyDescent="0.25">
      <c r="K105" s="46"/>
    </row>
    <row r="106" spans="11:11" x14ac:dyDescent="0.25">
      <c r="K106" s="46"/>
    </row>
    <row r="107" spans="11:11" x14ac:dyDescent="0.25">
      <c r="K107" s="46"/>
    </row>
    <row r="108" spans="11:11" x14ac:dyDescent="0.25">
      <c r="K108" s="46"/>
    </row>
    <row r="109" spans="11:11" x14ac:dyDescent="0.25">
      <c r="K109" s="46"/>
    </row>
    <row r="110" spans="11:11" x14ac:dyDescent="0.25">
      <c r="K110" s="46"/>
    </row>
    <row r="111" spans="11:11" x14ac:dyDescent="0.25">
      <c r="K111" s="46"/>
    </row>
    <row r="112" spans="11:11" x14ac:dyDescent="0.25">
      <c r="K112" s="46"/>
    </row>
    <row r="113" spans="11:11" x14ac:dyDescent="0.25">
      <c r="K113" s="46"/>
    </row>
    <row r="114" spans="11:11" x14ac:dyDescent="0.25">
      <c r="K114" s="46"/>
    </row>
    <row r="115" spans="11:11" x14ac:dyDescent="0.25">
      <c r="K115" s="46"/>
    </row>
    <row r="116" spans="11:11" x14ac:dyDescent="0.25">
      <c r="K116" s="46"/>
    </row>
    <row r="117" spans="11:11" x14ac:dyDescent="0.25">
      <c r="K117" s="46"/>
    </row>
    <row r="118" spans="11:11" x14ac:dyDescent="0.25">
      <c r="K118" s="46"/>
    </row>
    <row r="119" spans="11:11" x14ac:dyDescent="0.25">
      <c r="K119" s="46"/>
    </row>
    <row r="120" spans="11:11" x14ac:dyDescent="0.25">
      <c r="K120" s="46"/>
    </row>
    <row r="121" spans="11:11" x14ac:dyDescent="0.25">
      <c r="K121" s="46"/>
    </row>
    <row r="122" spans="11:11" x14ac:dyDescent="0.25">
      <c r="K122" s="46"/>
    </row>
    <row r="123" spans="11:11" x14ac:dyDescent="0.25">
      <c r="K123" s="46"/>
    </row>
    <row r="124" spans="11:11" x14ac:dyDescent="0.25">
      <c r="K124" s="46"/>
    </row>
    <row r="125" spans="11:11" x14ac:dyDescent="0.25">
      <c r="K125" s="46"/>
    </row>
    <row r="126" spans="11:11" x14ac:dyDescent="0.25">
      <c r="K126" s="46"/>
    </row>
    <row r="127" spans="11:11" x14ac:dyDescent="0.25">
      <c r="K127" s="46"/>
    </row>
    <row r="128" spans="11:11" x14ac:dyDescent="0.25">
      <c r="K128" s="46"/>
    </row>
    <row r="129" spans="11:11" x14ac:dyDescent="0.25">
      <c r="K129" s="46"/>
    </row>
    <row r="130" spans="11:11" x14ac:dyDescent="0.25">
      <c r="K130" s="46"/>
    </row>
    <row r="131" spans="11:11" x14ac:dyDescent="0.25">
      <c r="K131" s="46"/>
    </row>
    <row r="132" spans="11:11" x14ac:dyDescent="0.25">
      <c r="K132" s="46"/>
    </row>
    <row r="133" spans="11:11" x14ac:dyDescent="0.25">
      <c r="K133" s="46"/>
    </row>
    <row r="134" spans="11:11" x14ac:dyDescent="0.25">
      <c r="K134" s="46"/>
    </row>
    <row r="135" spans="11:11" x14ac:dyDescent="0.25">
      <c r="K135" s="46"/>
    </row>
    <row r="136" spans="11:11" x14ac:dyDescent="0.25">
      <c r="K136" s="46"/>
    </row>
    <row r="137" spans="11:11" x14ac:dyDescent="0.25">
      <c r="K137" s="46"/>
    </row>
    <row r="138" spans="11:11" x14ac:dyDescent="0.25">
      <c r="K138" s="46"/>
    </row>
    <row r="139" spans="11:11" x14ac:dyDescent="0.25">
      <c r="K139" s="46"/>
    </row>
    <row r="140" spans="11:11" x14ac:dyDescent="0.25">
      <c r="K140" s="46"/>
    </row>
    <row r="141" spans="11:11" x14ac:dyDescent="0.25">
      <c r="K141" s="46"/>
    </row>
    <row r="142" spans="11:11" x14ac:dyDescent="0.25">
      <c r="K142" s="46"/>
    </row>
    <row r="143" spans="11:11" x14ac:dyDescent="0.25">
      <c r="K143" s="46"/>
    </row>
    <row r="144" spans="11:11" x14ac:dyDescent="0.25">
      <c r="K144" s="46"/>
    </row>
    <row r="145" spans="11:11" x14ac:dyDescent="0.25">
      <c r="K145" s="46"/>
    </row>
    <row r="146" spans="11:11" x14ac:dyDescent="0.25">
      <c r="K146" s="46"/>
    </row>
    <row r="147" spans="11:11" x14ac:dyDescent="0.25">
      <c r="K147" s="46"/>
    </row>
    <row r="148" spans="11:11" x14ac:dyDescent="0.25">
      <c r="K148" s="46"/>
    </row>
    <row r="149" spans="11:11" x14ac:dyDescent="0.25">
      <c r="K149" s="46"/>
    </row>
    <row r="150" spans="11:11" x14ac:dyDescent="0.25">
      <c r="K150" s="46"/>
    </row>
    <row r="151" spans="11:11" x14ac:dyDescent="0.25">
      <c r="K151" s="46"/>
    </row>
    <row r="152" spans="11:11" x14ac:dyDescent="0.25">
      <c r="K152" s="46"/>
    </row>
    <row r="153" spans="11:11" x14ac:dyDescent="0.25">
      <c r="K153" s="46"/>
    </row>
    <row r="154" spans="11:11" x14ac:dyDescent="0.25">
      <c r="K154" s="46"/>
    </row>
    <row r="155" spans="11:11" x14ac:dyDescent="0.25">
      <c r="K155" s="46"/>
    </row>
    <row r="156" spans="11:11" x14ac:dyDescent="0.25">
      <c r="K156" s="46"/>
    </row>
    <row r="157" spans="11:11" x14ac:dyDescent="0.25">
      <c r="K157" s="46"/>
    </row>
    <row r="158" spans="11:11" x14ac:dyDescent="0.25">
      <c r="K158" s="46"/>
    </row>
    <row r="159" spans="11:11" x14ac:dyDescent="0.25">
      <c r="K159" s="46"/>
    </row>
    <row r="160" spans="11:11" x14ac:dyDescent="0.25">
      <c r="K160" s="46"/>
    </row>
    <row r="161" spans="11:11" x14ac:dyDescent="0.25">
      <c r="K161" s="46"/>
    </row>
    <row r="162" spans="11:11" x14ac:dyDescent="0.25">
      <c r="K162" s="46"/>
    </row>
    <row r="163" spans="11:11" x14ac:dyDescent="0.25">
      <c r="K163" s="46"/>
    </row>
    <row r="164" spans="11:11" x14ac:dyDescent="0.25">
      <c r="K164" s="46"/>
    </row>
    <row r="165" spans="11:11" x14ac:dyDescent="0.25">
      <c r="K165" s="46"/>
    </row>
    <row r="166" spans="11:11" x14ac:dyDescent="0.25">
      <c r="K166" s="46"/>
    </row>
    <row r="167" spans="11:11" x14ac:dyDescent="0.25">
      <c r="K167" s="46"/>
    </row>
    <row r="168" spans="11:11" x14ac:dyDescent="0.25">
      <c r="K168" s="46"/>
    </row>
    <row r="169" spans="11:11" x14ac:dyDescent="0.25">
      <c r="K169" s="46"/>
    </row>
    <row r="170" spans="11:11" x14ac:dyDescent="0.25">
      <c r="K170" s="46"/>
    </row>
    <row r="171" spans="11:11" x14ac:dyDescent="0.25">
      <c r="K171" s="46"/>
    </row>
    <row r="172" spans="11:11" x14ac:dyDescent="0.25">
      <c r="K172" s="46"/>
    </row>
    <row r="173" spans="11:11" x14ac:dyDescent="0.25">
      <c r="K173" s="46"/>
    </row>
    <row r="174" spans="11:11" x14ac:dyDescent="0.25">
      <c r="K174" s="46"/>
    </row>
    <row r="175" spans="11:11" x14ac:dyDescent="0.25">
      <c r="K175" s="46"/>
    </row>
    <row r="176" spans="11:11" x14ac:dyDescent="0.25">
      <c r="K176" s="46"/>
    </row>
    <row r="177" spans="11:11" x14ac:dyDescent="0.25">
      <c r="K177" s="46"/>
    </row>
    <row r="178" spans="11:11" x14ac:dyDescent="0.25">
      <c r="K178" s="46"/>
    </row>
    <row r="179" spans="11:11" x14ac:dyDescent="0.25">
      <c r="K179" s="46"/>
    </row>
    <row r="180" spans="11:11" x14ac:dyDescent="0.25">
      <c r="K180" s="46"/>
    </row>
    <row r="181" spans="11:11" x14ac:dyDescent="0.25">
      <c r="K181" s="46"/>
    </row>
    <row r="182" spans="11:11" x14ac:dyDescent="0.25">
      <c r="K182" s="46"/>
    </row>
    <row r="183" spans="11:11" x14ac:dyDescent="0.25">
      <c r="K183" s="46"/>
    </row>
    <row r="184" spans="11:11" x14ac:dyDescent="0.25">
      <c r="K184" s="46"/>
    </row>
    <row r="185" spans="11:11" x14ac:dyDescent="0.25">
      <c r="K185" s="46"/>
    </row>
    <row r="186" spans="11:11" x14ac:dyDescent="0.25">
      <c r="K186" s="46"/>
    </row>
    <row r="187" spans="11:11" x14ac:dyDescent="0.25">
      <c r="K187" s="46"/>
    </row>
    <row r="188" spans="11:11" x14ac:dyDescent="0.25">
      <c r="K188" s="46"/>
    </row>
    <row r="189" spans="11:11" x14ac:dyDescent="0.25">
      <c r="K189" s="46"/>
    </row>
    <row r="190" spans="11:11" x14ac:dyDescent="0.25">
      <c r="K190" s="46"/>
    </row>
    <row r="191" spans="11:11" x14ac:dyDescent="0.25">
      <c r="K191" s="46"/>
    </row>
    <row r="192" spans="11:11" x14ac:dyDescent="0.25">
      <c r="K192" s="46"/>
    </row>
    <row r="193" spans="11:11" x14ac:dyDescent="0.25">
      <c r="K193" s="46"/>
    </row>
    <row r="194" spans="11:11" x14ac:dyDescent="0.25">
      <c r="K194" s="46"/>
    </row>
    <row r="195" spans="11:11" x14ac:dyDescent="0.25">
      <c r="K195" s="46"/>
    </row>
    <row r="196" spans="11:11" x14ac:dyDescent="0.25">
      <c r="K196" s="46"/>
    </row>
    <row r="197" spans="11:11" x14ac:dyDescent="0.25">
      <c r="K197" s="46"/>
    </row>
    <row r="198" spans="11:11" x14ac:dyDescent="0.25">
      <c r="K198" s="46"/>
    </row>
    <row r="199" spans="11:11" x14ac:dyDescent="0.25">
      <c r="K199" s="46"/>
    </row>
    <row r="200" spans="11:11" x14ac:dyDescent="0.25">
      <c r="K200" s="46"/>
    </row>
    <row r="201" spans="11:11" x14ac:dyDescent="0.25">
      <c r="K201" s="46"/>
    </row>
    <row r="202" spans="11:11" x14ac:dyDescent="0.25">
      <c r="K202" s="46"/>
    </row>
    <row r="203" spans="11:11" x14ac:dyDescent="0.25">
      <c r="K203" s="46"/>
    </row>
    <row r="204" spans="11:11" x14ac:dyDescent="0.25">
      <c r="K204" s="46"/>
    </row>
    <row r="205" spans="11:11" x14ac:dyDescent="0.25">
      <c r="K205" s="46"/>
    </row>
    <row r="206" spans="11:11" x14ac:dyDescent="0.25">
      <c r="K206" s="46"/>
    </row>
    <row r="207" spans="11:11" x14ac:dyDescent="0.25">
      <c r="K207" s="46"/>
    </row>
    <row r="208" spans="11:11" x14ac:dyDescent="0.25">
      <c r="K208" s="46"/>
    </row>
    <row r="209" spans="11:11" x14ac:dyDescent="0.25">
      <c r="K209" s="46"/>
    </row>
    <row r="210" spans="11:11" x14ac:dyDescent="0.25">
      <c r="K210" s="46"/>
    </row>
    <row r="211" spans="11:11" x14ac:dyDescent="0.25">
      <c r="K211" s="46"/>
    </row>
    <row r="212" spans="11:11" x14ac:dyDescent="0.25">
      <c r="K212" s="46"/>
    </row>
    <row r="213" spans="11:11" x14ac:dyDescent="0.25">
      <c r="K213" s="46"/>
    </row>
    <row r="214" spans="11:11" x14ac:dyDescent="0.25">
      <c r="K214" s="46"/>
    </row>
    <row r="215" spans="11:11" x14ac:dyDescent="0.25">
      <c r="K215" s="46"/>
    </row>
    <row r="216" spans="11:11" x14ac:dyDescent="0.25">
      <c r="K216" s="46"/>
    </row>
    <row r="217" spans="11:11" x14ac:dyDescent="0.25">
      <c r="K217" s="46"/>
    </row>
    <row r="218" spans="11:11" x14ac:dyDescent="0.25">
      <c r="K218" s="46"/>
    </row>
    <row r="219" spans="11:11" x14ac:dyDescent="0.25">
      <c r="K219" s="46"/>
    </row>
    <row r="220" spans="11:11" x14ac:dyDescent="0.25">
      <c r="K220" s="46"/>
    </row>
    <row r="221" spans="11:11" x14ac:dyDescent="0.25">
      <c r="K221" s="46"/>
    </row>
    <row r="222" spans="11:11" x14ac:dyDescent="0.25">
      <c r="K222" s="46"/>
    </row>
    <row r="223" spans="11:11" x14ac:dyDescent="0.25">
      <c r="K223" s="46"/>
    </row>
    <row r="224" spans="11:11" x14ac:dyDescent="0.25">
      <c r="K224" s="46"/>
    </row>
    <row r="225" spans="11:11" x14ac:dyDescent="0.25">
      <c r="K225" s="46"/>
    </row>
    <row r="226" spans="11:11" x14ac:dyDescent="0.25">
      <c r="K226" s="46"/>
    </row>
    <row r="227" spans="11:11" x14ac:dyDescent="0.25">
      <c r="K227" s="46"/>
    </row>
    <row r="228" spans="11:11" x14ac:dyDescent="0.25">
      <c r="K228" s="46"/>
    </row>
    <row r="229" spans="11:11" x14ac:dyDescent="0.25">
      <c r="K229" s="46"/>
    </row>
    <row r="230" spans="11:11" x14ac:dyDescent="0.25">
      <c r="K230" s="46"/>
    </row>
    <row r="231" spans="11:11" x14ac:dyDescent="0.25">
      <c r="K231" s="46"/>
    </row>
    <row r="232" spans="11:11" x14ac:dyDescent="0.25">
      <c r="K232" s="46"/>
    </row>
    <row r="233" spans="11:11" x14ac:dyDescent="0.25">
      <c r="K233" s="46"/>
    </row>
    <row r="234" spans="11:11" x14ac:dyDescent="0.25">
      <c r="K234" s="46"/>
    </row>
    <row r="235" spans="11:11" x14ac:dyDescent="0.25">
      <c r="K235" s="46"/>
    </row>
    <row r="236" spans="11:11" x14ac:dyDescent="0.25">
      <c r="K236" s="46"/>
    </row>
    <row r="237" spans="11:11" x14ac:dyDescent="0.25">
      <c r="K237" s="46"/>
    </row>
    <row r="238" spans="11:11" x14ac:dyDescent="0.25">
      <c r="K238" s="46"/>
    </row>
    <row r="239" spans="11:11" x14ac:dyDescent="0.25">
      <c r="K239" s="46"/>
    </row>
    <row r="240" spans="11:11" x14ac:dyDescent="0.25">
      <c r="K240" s="46"/>
    </row>
    <row r="241" spans="11:11" x14ac:dyDescent="0.25">
      <c r="K241" s="46"/>
    </row>
    <row r="242" spans="11:11" x14ac:dyDescent="0.25">
      <c r="K242" s="46"/>
    </row>
    <row r="243" spans="11:11" x14ac:dyDescent="0.25">
      <c r="K243" s="46"/>
    </row>
    <row r="244" spans="11:11" x14ac:dyDescent="0.25">
      <c r="K244" s="46"/>
    </row>
    <row r="245" spans="11:11" x14ac:dyDescent="0.25">
      <c r="K245" s="46"/>
    </row>
    <row r="246" spans="11:11" x14ac:dyDescent="0.25">
      <c r="K246" s="46"/>
    </row>
    <row r="247" spans="11:11" x14ac:dyDescent="0.25">
      <c r="K247" s="46"/>
    </row>
    <row r="248" spans="11:11" x14ac:dyDescent="0.25">
      <c r="K248" s="46"/>
    </row>
    <row r="249" spans="11:11" x14ac:dyDescent="0.25">
      <c r="K249" s="46"/>
    </row>
    <row r="250" spans="11:11" x14ac:dyDescent="0.25">
      <c r="K250" s="46"/>
    </row>
    <row r="251" spans="11:11" x14ac:dyDescent="0.25">
      <c r="K251" s="46"/>
    </row>
    <row r="252" spans="11:11" x14ac:dyDescent="0.25">
      <c r="K252" s="46"/>
    </row>
    <row r="253" spans="11:11" x14ac:dyDescent="0.25">
      <c r="K253" s="46"/>
    </row>
    <row r="254" spans="11:11" x14ac:dyDescent="0.25">
      <c r="K254" s="46"/>
    </row>
    <row r="255" spans="11:11" x14ac:dyDescent="0.25">
      <c r="K255" s="46"/>
    </row>
    <row r="256" spans="11:11" x14ac:dyDescent="0.25">
      <c r="K256" s="46"/>
    </row>
    <row r="257" spans="11:11" x14ac:dyDescent="0.25">
      <c r="K257" s="46"/>
    </row>
    <row r="258" spans="11:11" x14ac:dyDescent="0.25">
      <c r="K258" s="46"/>
    </row>
    <row r="259" spans="11:11" x14ac:dyDescent="0.25">
      <c r="K259" s="46"/>
    </row>
    <row r="260" spans="11:11" x14ac:dyDescent="0.25">
      <c r="K260" s="46"/>
    </row>
    <row r="261" spans="11:11" x14ac:dyDescent="0.25">
      <c r="K261" s="46"/>
    </row>
    <row r="262" spans="11:11" x14ac:dyDescent="0.25">
      <c r="K262" s="46"/>
    </row>
    <row r="263" spans="11:11" x14ac:dyDescent="0.25">
      <c r="K263" s="46"/>
    </row>
    <row r="264" spans="11:11" x14ac:dyDescent="0.25">
      <c r="K264" s="46"/>
    </row>
    <row r="265" spans="11:11" x14ac:dyDescent="0.25">
      <c r="K265" s="46"/>
    </row>
    <row r="266" spans="11:11" x14ac:dyDescent="0.25">
      <c r="K266" s="46"/>
    </row>
    <row r="267" spans="11:11" x14ac:dyDescent="0.25">
      <c r="K267" s="46"/>
    </row>
    <row r="268" spans="11:11" x14ac:dyDescent="0.25">
      <c r="K268" s="46"/>
    </row>
    <row r="269" spans="11:11" x14ac:dyDescent="0.25">
      <c r="K269" s="46"/>
    </row>
    <row r="270" spans="11:11" x14ac:dyDescent="0.25">
      <c r="K270" s="46"/>
    </row>
    <row r="271" spans="11:11" x14ac:dyDescent="0.25">
      <c r="K271" s="46"/>
    </row>
    <row r="272" spans="11:11" x14ac:dyDescent="0.25">
      <c r="K272" s="46"/>
    </row>
    <row r="273" spans="11:11" x14ac:dyDescent="0.25">
      <c r="K273" s="46"/>
    </row>
    <row r="274" spans="11:11" x14ac:dyDescent="0.25">
      <c r="K274" s="46"/>
    </row>
    <row r="275" spans="11:11" x14ac:dyDescent="0.25">
      <c r="K275" s="46"/>
    </row>
    <row r="276" spans="11:11" x14ac:dyDescent="0.25">
      <c r="K276" s="46"/>
    </row>
    <row r="277" spans="11:11" x14ac:dyDescent="0.25">
      <c r="K277" s="46"/>
    </row>
    <row r="278" spans="11:11" x14ac:dyDescent="0.25">
      <c r="K278" s="46"/>
    </row>
    <row r="279" spans="11:11" x14ac:dyDescent="0.25">
      <c r="K279" s="46"/>
    </row>
    <row r="280" spans="11:11" x14ac:dyDescent="0.25">
      <c r="K280" s="46"/>
    </row>
    <row r="281" spans="11:11" x14ac:dyDescent="0.25">
      <c r="K281" s="46"/>
    </row>
    <row r="282" spans="11:11" x14ac:dyDescent="0.25">
      <c r="K282" s="46"/>
    </row>
    <row r="283" spans="11:11" x14ac:dyDescent="0.25">
      <c r="K283" s="46"/>
    </row>
    <row r="284" spans="11:11" x14ac:dyDescent="0.25">
      <c r="K284" s="46"/>
    </row>
    <row r="285" spans="11:11" x14ac:dyDescent="0.25">
      <c r="K285" s="46"/>
    </row>
    <row r="286" spans="11:11" x14ac:dyDescent="0.25">
      <c r="K286" s="46"/>
    </row>
    <row r="287" spans="11:11" x14ac:dyDescent="0.25">
      <c r="K287" s="46"/>
    </row>
    <row r="288" spans="11:11" x14ac:dyDescent="0.25">
      <c r="K288" s="46"/>
    </row>
    <row r="289" spans="11:11" x14ac:dyDescent="0.25">
      <c r="K289" s="46"/>
    </row>
    <row r="290" spans="11:11" x14ac:dyDescent="0.25">
      <c r="K290" s="46"/>
    </row>
    <row r="291" spans="11:11" x14ac:dyDescent="0.25">
      <c r="K291" s="46"/>
    </row>
    <row r="292" spans="11:11" x14ac:dyDescent="0.25">
      <c r="K292" s="46"/>
    </row>
    <row r="293" spans="11:11" x14ac:dyDescent="0.25">
      <c r="K293" s="46"/>
    </row>
    <row r="294" spans="11:11" x14ac:dyDescent="0.25">
      <c r="K294" s="46"/>
    </row>
    <row r="295" spans="11:11" x14ac:dyDescent="0.25">
      <c r="K295" s="46"/>
    </row>
    <row r="296" spans="11:11" x14ac:dyDescent="0.25">
      <c r="K296" s="46"/>
    </row>
    <row r="297" spans="11:11" x14ac:dyDescent="0.25">
      <c r="K297" s="46"/>
    </row>
    <row r="298" spans="11:11" x14ac:dyDescent="0.25">
      <c r="K298" s="46"/>
    </row>
    <row r="299" spans="11:11" x14ac:dyDescent="0.25">
      <c r="K299" s="46"/>
    </row>
    <row r="300" spans="11:11" x14ac:dyDescent="0.25">
      <c r="K300" s="46"/>
    </row>
    <row r="301" spans="11:11" x14ac:dyDescent="0.25">
      <c r="K301" s="46"/>
    </row>
    <row r="302" spans="11:11" x14ac:dyDescent="0.25">
      <c r="K302" s="46"/>
    </row>
    <row r="303" spans="11:11" x14ac:dyDescent="0.25">
      <c r="K303" s="46"/>
    </row>
    <row r="304" spans="11:11" x14ac:dyDescent="0.25">
      <c r="K304" s="46"/>
    </row>
    <row r="305" spans="11:11" x14ac:dyDescent="0.25">
      <c r="K305" s="46"/>
    </row>
    <row r="306" spans="11:11" x14ac:dyDescent="0.25">
      <c r="K306" s="46"/>
    </row>
    <row r="307" spans="11:11" x14ac:dyDescent="0.25">
      <c r="K307" s="46"/>
    </row>
    <row r="308" spans="11:11" x14ac:dyDescent="0.25">
      <c r="K308" s="46"/>
    </row>
    <row r="309" spans="11:11" x14ac:dyDescent="0.25">
      <c r="K309" s="46"/>
    </row>
    <row r="310" spans="11:11" x14ac:dyDescent="0.25">
      <c r="K310" s="46"/>
    </row>
    <row r="311" spans="11:11" x14ac:dyDescent="0.25">
      <c r="K311" s="46"/>
    </row>
    <row r="312" spans="11:11" x14ac:dyDescent="0.25">
      <c r="K312" s="46"/>
    </row>
    <row r="313" spans="11:11" x14ac:dyDescent="0.25">
      <c r="K313" s="46"/>
    </row>
    <row r="314" spans="11:11" x14ac:dyDescent="0.25">
      <c r="K314" s="46"/>
    </row>
    <row r="315" spans="11:11" x14ac:dyDescent="0.25">
      <c r="K315" s="46"/>
    </row>
    <row r="316" spans="11:11" x14ac:dyDescent="0.25">
      <c r="K316" s="46"/>
    </row>
    <row r="317" spans="11:11" x14ac:dyDescent="0.25">
      <c r="K317" s="46"/>
    </row>
    <row r="318" spans="11:11" x14ac:dyDescent="0.25">
      <c r="K318" s="46"/>
    </row>
    <row r="319" spans="11:11" x14ac:dyDescent="0.25">
      <c r="K319" s="46"/>
    </row>
    <row r="320" spans="11:11" x14ac:dyDescent="0.25">
      <c r="K320" s="46"/>
    </row>
    <row r="321" spans="11:11" x14ac:dyDescent="0.25">
      <c r="K321" s="46"/>
    </row>
    <row r="322" spans="11:11" x14ac:dyDescent="0.25">
      <c r="K322" s="46"/>
    </row>
    <row r="323" spans="11:11" x14ac:dyDescent="0.25">
      <c r="K323" s="46"/>
    </row>
    <row r="324" spans="11:11" x14ac:dyDescent="0.25">
      <c r="K324" s="46"/>
    </row>
    <row r="325" spans="11:11" x14ac:dyDescent="0.25">
      <c r="K325" s="46"/>
    </row>
    <row r="326" spans="11:11" x14ac:dyDescent="0.25">
      <c r="K326" s="46"/>
    </row>
    <row r="327" spans="11:11" x14ac:dyDescent="0.25">
      <c r="K327" s="46"/>
    </row>
    <row r="328" spans="11:11" x14ac:dyDescent="0.25">
      <c r="K328" s="46"/>
    </row>
    <row r="329" spans="11:11" x14ac:dyDescent="0.25">
      <c r="K329" s="46"/>
    </row>
    <row r="330" spans="11:11" x14ac:dyDescent="0.25">
      <c r="K330" s="46"/>
    </row>
    <row r="331" spans="11:11" x14ac:dyDescent="0.25">
      <c r="K331" s="46"/>
    </row>
    <row r="332" spans="11:11" x14ac:dyDescent="0.25">
      <c r="K332" s="46"/>
    </row>
    <row r="333" spans="11:11" x14ac:dyDescent="0.25">
      <c r="K333" s="46"/>
    </row>
    <row r="334" spans="11:11" x14ac:dyDescent="0.25">
      <c r="K334" s="46"/>
    </row>
    <row r="335" spans="11:11" x14ac:dyDescent="0.25">
      <c r="K335" s="46"/>
    </row>
    <row r="336" spans="11:11" x14ac:dyDescent="0.25">
      <c r="K336" s="46"/>
    </row>
    <row r="337" spans="11:11" x14ac:dyDescent="0.25">
      <c r="K337" s="46"/>
    </row>
    <row r="338" spans="11:11" x14ac:dyDescent="0.25">
      <c r="K338" s="46"/>
    </row>
    <row r="339" spans="11:11" x14ac:dyDescent="0.25">
      <c r="K339" s="46"/>
    </row>
    <row r="340" spans="11:11" x14ac:dyDescent="0.25">
      <c r="K340" s="46"/>
    </row>
    <row r="341" spans="11:11" x14ac:dyDescent="0.25">
      <c r="K341" s="46"/>
    </row>
    <row r="342" spans="11:11" x14ac:dyDescent="0.25">
      <c r="K342" s="46"/>
    </row>
    <row r="343" spans="11:11" x14ac:dyDescent="0.25">
      <c r="K343" s="46"/>
    </row>
    <row r="344" spans="11:11" x14ac:dyDescent="0.25">
      <c r="K344" s="46"/>
    </row>
    <row r="345" spans="11:11" x14ac:dyDescent="0.25">
      <c r="K345" s="46"/>
    </row>
    <row r="346" spans="11:11" x14ac:dyDescent="0.25">
      <c r="K346" s="46"/>
    </row>
    <row r="347" spans="11:11" x14ac:dyDescent="0.25">
      <c r="K347" s="46"/>
    </row>
    <row r="348" spans="11:11" x14ac:dyDescent="0.25">
      <c r="K348" s="46"/>
    </row>
    <row r="349" spans="11:11" x14ac:dyDescent="0.25">
      <c r="K349" s="46"/>
    </row>
    <row r="350" spans="11:11" x14ac:dyDescent="0.25">
      <c r="K350" s="46"/>
    </row>
    <row r="351" spans="11:11" x14ac:dyDescent="0.25">
      <c r="K351" s="46"/>
    </row>
    <row r="352" spans="11:11" x14ac:dyDescent="0.25">
      <c r="K352" s="46"/>
    </row>
    <row r="353" spans="11:11" x14ac:dyDescent="0.25">
      <c r="K353" s="46"/>
    </row>
    <row r="354" spans="11:11" x14ac:dyDescent="0.25">
      <c r="K354" s="46"/>
    </row>
    <row r="355" spans="11:11" x14ac:dyDescent="0.25">
      <c r="K355" s="46"/>
    </row>
    <row r="356" spans="11:11" x14ac:dyDescent="0.25">
      <c r="K356" s="46"/>
    </row>
    <row r="357" spans="11:11" x14ac:dyDescent="0.25">
      <c r="K357" s="46"/>
    </row>
    <row r="358" spans="11:11" x14ac:dyDescent="0.25">
      <c r="K358" s="46"/>
    </row>
    <row r="359" spans="11:11" x14ac:dyDescent="0.25">
      <c r="K359" s="46"/>
    </row>
    <row r="360" spans="11:11" x14ac:dyDescent="0.25">
      <c r="K360" s="46"/>
    </row>
    <row r="361" spans="11:11" x14ac:dyDescent="0.25">
      <c r="K361" s="46"/>
    </row>
    <row r="362" spans="11:11" x14ac:dyDescent="0.25">
      <c r="K362" s="46"/>
    </row>
  </sheetData>
  <sortState ref="B16:K32">
    <sortCondition ref="B32"/>
  </sortState>
  <mergeCells count="23">
    <mergeCell ref="B7:B12"/>
    <mergeCell ref="D8:D11"/>
    <mergeCell ref="R38:U38"/>
    <mergeCell ref="I38:K38"/>
    <mergeCell ref="A4:K4"/>
    <mergeCell ref="A6:K6"/>
    <mergeCell ref="A14:B14"/>
    <mergeCell ref="A39:E39"/>
    <mergeCell ref="G39:K39"/>
    <mergeCell ref="A5:K5"/>
    <mergeCell ref="A3:K3"/>
    <mergeCell ref="A2:K2"/>
    <mergeCell ref="K8:K11"/>
    <mergeCell ref="C7:C11"/>
    <mergeCell ref="E9:E11"/>
    <mergeCell ref="I9:I11"/>
    <mergeCell ref="D7:K7"/>
    <mergeCell ref="E8:J8"/>
    <mergeCell ref="G9:G11"/>
    <mergeCell ref="H9:H11"/>
    <mergeCell ref="J9:J11"/>
    <mergeCell ref="F9:F11"/>
    <mergeCell ref="A7:A12"/>
  </mergeCells>
  <phoneticPr fontId="0" type="noConversion"/>
  <printOptions horizontalCentered="1"/>
  <pageMargins left="0.51181102362204722" right="0.51181102362204722" top="0.59055118110236227" bottom="0" header="0.31496062992125984" footer="0.31496062992125984"/>
  <pageSetup paperSize="9" scale="41" fitToHeight="0" orientation="landscape" useFirstPageNumber="1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R16"/>
  <sheetViews>
    <sheetView tabSelected="1" topLeftCell="A4" zoomScale="85" zoomScaleNormal="85" workbookViewId="0">
      <selection activeCell="A2" sqref="A2:N13"/>
    </sheetView>
  </sheetViews>
  <sheetFormatPr defaultRowHeight="15" x14ac:dyDescent="0.25"/>
  <cols>
    <col min="1" max="1" width="5" customWidth="1"/>
    <col min="2" max="2" width="16.28515625" customWidth="1"/>
    <col min="3" max="3" width="13.140625" customWidth="1"/>
    <col min="4" max="4" width="11.5703125" customWidth="1"/>
    <col min="5" max="8" width="5.7109375" customWidth="1"/>
    <col min="9" max="9" width="6.7109375" customWidth="1"/>
    <col min="10" max="10" width="5.7109375" customWidth="1"/>
    <col min="11" max="11" width="18.42578125" customWidth="1"/>
    <col min="12" max="12" width="16.42578125" customWidth="1"/>
    <col min="13" max="13" width="14.7109375" bestFit="1" customWidth="1"/>
    <col min="14" max="14" width="18.5703125" customWidth="1"/>
  </cols>
  <sheetData>
    <row r="2" spans="1:18" ht="15.75" x14ac:dyDescent="0.25">
      <c r="A2" s="195" t="s">
        <v>79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</row>
    <row r="3" spans="1:18" ht="43.9" customHeight="1" x14ac:dyDescent="0.25">
      <c r="A3" s="196" t="s">
        <v>126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</row>
    <row r="4" spans="1:18" ht="20.25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8" s="44" customFormat="1" ht="36.6" customHeight="1" x14ac:dyDescent="0.25">
      <c r="A5" s="197" t="s">
        <v>3</v>
      </c>
      <c r="B5" s="197" t="s">
        <v>62</v>
      </c>
      <c r="C5" s="197" t="s">
        <v>73</v>
      </c>
      <c r="D5" s="198" t="s">
        <v>72</v>
      </c>
      <c r="E5" s="197" t="s">
        <v>74</v>
      </c>
      <c r="F5" s="197"/>
      <c r="G5" s="197"/>
      <c r="H5" s="197"/>
      <c r="I5" s="197"/>
      <c r="J5" s="197" t="s">
        <v>75</v>
      </c>
      <c r="K5" s="197"/>
      <c r="L5" s="197"/>
      <c r="M5" s="197"/>
      <c r="N5" s="197"/>
    </row>
    <row r="6" spans="1:18" s="44" customFormat="1" ht="99.6" customHeight="1" x14ac:dyDescent="0.25">
      <c r="A6" s="197"/>
      <c r="B6" s="197"/>
      <c r="C6" s="197"/>
      <c r="D6" s="198"/>
      <c r="E6" s="99" t="s">
        <v>63</v>
      </c>
      <c r="F6" s="99" t="s">
        <v>64</v>
      </c>
      <c r="G6" s="99" t="s">
        <v>65</v>
      </c>
      <c r="H6" s="99" t="s">
        <v>66</v>
      </c>
      <c r="I6" s="99" t="s">
        <v>67</v>
      </c>
      <c r="J6" s="99" t="s">
        <v>68</v>
      </c>
      <c r="K6" s="99" t="s">
        <v>109</v>
      </c>
      <c r="L6" s="99" t="s">
        <v>69</v>
      </c>
      <c r="M6" s="99" t="s">
        <v>70</v>
      </c>
      <c r="N6" s="99" t="s">
        <v>71</v>
      </c>
    </row>
    <row r="7" spans="1:18" s="44" customFormat="1" ht="37.9" customHeight="1" x14ac:dyDescent="0.25">
      <c r="A7" s="197"/>
      <c r="B7" s="197"/>
      <c r="C7" s="99" t="s">
        <v>8</v>
      </c>
      <c r="D7" s="100" t="s">
        <v>9</v>
      </c>
      <c r="E7" s="101" t="s">
        <v>18</v>
      </c>
      <c r="F7" s="101" t="s">
        <v>18</v>
      </c>
      <c r="G7" s="101" t="s">
        <v>18</v>
      </c>
      <c r="H7" s="101" t="s">
        <v>18</v>
      </c>
      <c r="I7" s="101" t="s">
        <v>18</v>
      </c>
      <c r="J7" s="101" t="s">
        <v>10</v>
      </c>
      <c r="K7" s="101" t="s">
        <v>10</v>
      </c>
      <c r="L7" s="101" t="s">
        <v>10</v>
      </c>
      <c r="M7" s="101" t="s">
        <v>10</v>
      </c>
      <c r="N7" s="101" t="s">
        <v>10</v>
      </c>
    </row>
    <row r="8" spans="1:18" x14ac:dyDescent="0.25">
      <c r="A8" s="101">
        <v>1</v>
      </c>
      <c r="B8" s="101">
        <v>2</v>
      </c>
      <c r="C8" s="101">
        <v>3</v>
      </c>
      <c r="D8" s="100">
        <v>4</v>
      </c>
      <c r="E8" s="101">
        <v>5</v>
      </c>
      <c r="F8" s="101">
        <v>6</v>
      </c>
      <c r="G8" s="101">
        <v>7</v>
      </c>
      <c r="H8" s="101">
        <v>8</v>
      </c>
      <c r="I8" s="101">
        <v>9</v>
      </c>
      <c r="J8" s="101">
        <v>10</v>
      </c>
      <c r="K8" s="101">
        <v>11</v>
      </c>
      <c r="L8" s="101">
        <v>12</v>
      </c>
      <c r="M8" s="101">
        <v>13</v>
      </c>
      <c r="N8" s="101">
        <v>14</v>
      </c>
    </row>
    <row r="9" spans="1:18" s="45" customFormat="1" ht="49.15" customHeight="1" x14ac:dyDescent="0.25">
      <c r="A9" s="203" t="s">
        <v>104</v>
      </c>
      <c r="B9" s="204"/>
      <c r="C9" s="16">
        <v>28780.700000000004</v>
      </c>
      <c r="D9" s="102">
        <f>'Приложение 1'!G29</f>
        <v>785</v>
      </c>
      <c r="E9" s="103">
        <v>0</v>
      </c>
      <c r="F9" s="103">
        <v>0</v>
      </c>
      <c r="G9" s="103">
        <v>0</v>
      </c>
      <c r="H9" s="103">
        <v>0</v>
      </c>
      <c r="I9" s="103">
        <v>18</v>
      </c>
      <c r="J9" s="104">
        <v>0</v>
      </c>
      <c r="K9" s="104">
        <v>14742002.49</v>
      </c>
      <c r="L9" s="104">
        <v>1384508.4</v>
      </c>
      <c r="M9" s="104">
        <v>0</v>
      </c>
      <c r="N9" s="105">
        <f>'Приложение 1'!H29</f>
        <v>16126510.890000001</v>
      </c>
    </row>
    <row r="10" spans="1:18" s="45" customFormat="1" ht="16.5" customHeight="1" x14ac:dyDescent="0.25">
      <c r="A10" s="114"/>
      <c r="B10" s="114"/>
      <c r="C10" s="114"/>
      <c r="D10" s="114"/>
      <c r="E10" s="114"/>
      <c r="F10" s="114"/>
      <c r="G10" s="96"/>
      <c r="H10" s="96"/>
      <c r="I10" s="96"/>
      <c r="J10" s="96"/>
      <c r="K10" s="96"/>
      <c r="L10" s="96"/>
      <c r="M10" s="97"/>
      <c r="N10" s="98"/>
    </row>
    <row r="11" spans="1:18" ht="15" customHeight="1" x14ac:dyDescent="0.25">
      <c r="A11" s="113"/>
      <c r="B11" s="113"/>
      <c r="C11" s="113"/>
      <c r="D11" s="113"/>
      <c r="E11" s="113"/>
      <c r="F11" s="113"/>
    </row>
    <row r="12" spans="1:18" s="3" customFormat="1" ht="18.75" x14ac:dyDescent="0.3">
      <c r="A12" s="113"/>
      <c r="B12" s="113"/>
      <c r="C12" s="113"/>
      <c r="D12" s="113"/>
      <c r="E12" s="113"/>
      <c r="F12" s="113"/>
      <c r="G12" s="95"/>
      <c r="H12" s="95"/>
      <c r="I12" s="95"/>
      <c r="J12" s="95"/>
      <c r="K12" s="199"/>
      <c r="L12" s="199"/>
      <c r="M12" s="199"/>
      <c r="N12" s="199"/>
      <c r="Q12" s="48"/>
      <c r="R12" s="49"/>
    </row>
    <row r="13" spans="1:18" ht="18.75" x14ac:dyDescent="0.3">
      <c r="A13" s="200" t="s">
        <v>113</v>
      </c>
      <c r="B13" s="200"/>
      <c r="C13" s="200"/>
      <c r="D13" s="200"/>
      <c r="E13" s="200"/>
      <c r="F13" s="200"/>
      <c r="G13" s="200"/>
      <c r="H13" s="200"/>
      <c r="I13" s="56"/>
      <c r="M13" s="205" t="s">
        <v>131</v>
      </c>
      <c r="N13" s="205"/>
      <c r="O13" s="4"/>
      <c r="P13" s="4"/>
    </row>
    <row r="14" spans="1:18" ht="17.25" customHeight="1" x14ac:dyDescent="0.3">
      <c r="A14" s="200"/>
      <c r="B14" s="201"/>
      <c r="C14" s="201"/>
      <c r="D14" s="201"/>
      <c r="E14" s="201"/>
      <c r="F14" s="201"/>
      <c r="G14" s="201"/>
      <c r="H14" s="3"/>
      <c r="I14" s="3"/>
      <c r="J14" s="13"/>
      <c r="K14" s="202"/>
      <c r="L14" s="202"/>
      <c r="M14" s="202"/>
      <c r="N14" s="202"/>
    </row>
    <row r="15" spans="1:18" ht="27" customHeight="1" x14ac:dyDescent="0.25">
      <c r="A15" s="113"/>
      <c r="B15" s="113"/>
      <c r="C15" s="113"/>
      <c r="D15" s="113"/>
      <c r="E15" s="113"/>
      <c r="F15" s="113"/>
      <c r="G15" s="3"/>
      <c r="H15" s="3"/>
      <c r="I15" s="3"/>
      <c r="J15" s="3"/>
      <c r="K15" s="3"/>
      <c r="L15" s="13"/>
      <c r="M15" s="3"/>
    </row>
    <row r="16" spans="1:18" ht="15" customHeight="1" x14ac:dyDescent="0.25">
      <c r="A16" s="113"/>
      <c r="B16" s="113"/>
      <c r="C16" s="113"/>
      <c r="D16" s="113"/>
      <c r="E16" s="113"/>
      <c r="F16" s="113"/>
    </row>
  </sheetData>
  <mergeCells count="14">
    <mergeCell ref="K12:N12"/>
    <mergeCell ref="A13:H13"/>
    <mergeCell ref="A14:G14"/>
    <mergeCell ref="K14:N14"/>
    <mergeCell ref="A9:B9"/>
    <mergeCell ref="M13:N13"/>
    <mergeCell ref="A2:N2"/>
    <mergeCell ref="A3:N3"/>
    <mergeCell ref="A5:A7"/>
    <mergeCell ref="B5:B7"/>
    <mergeCell ref="C5:C6"/>
    <mergeCell ref="D5:D6"/>
    <mergeCell ref="E5:I5"/>
    <mergeCell ref="J5:N5"/>
  </mergeCells>
  <pageMargins left="0.70866141732283472" right="0.43307086614173229" top="0.74803149606299213" bottom="0.19685039370078741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'Приложение 1'!Заголовки_для_печати</vt:lpstr>
      <vt:lpstr>'Приложение 2'!Заголовки_для_печати</vt:lpstr>
      <vt:lpstr>'Приложение 3'!Заголовки_для_печати</vt:lpstr>
      <vt:lpstr>'Приложение 1'!Область_печати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Маргарита Александровна</dc:creator>
  <cp:lastModifiedBy>comp</cp:lastModifiedBy>
  <cp:lastPrinted>2019-08-26T06:48:30Z</cp:lastPrinted>
  <dcterms:created xsi:type="dcterms:W3CDTF">2015-09-15T12:46:00Z</dcterms:created>
  <dcterms:modified xsi:type="dcterms:W3CDTF">2019-08-26T10:12:17Z</dcterms:modified>
</cp:coreProperties>
</file>